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D1.4.2 - Vzduchotechnika" sheetId="2" r:id="rId2"/>
    <sheet name="D1.4.3 - Vytápění, chlazen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'D1.4.2 - Vzduchotechnika'!$C$122:$K$282</definedName>
    <definedName name="_xlnm.Print_Area" localSheetId="1">'D1.4.2 - Vzduchotechnika'!$C$4:$J$76,'D1.4.2 - Vzduchotechnika'!$C$82:$J$104,'D1.4.2 - Vzduchotechnika'!$C$110:$K$282</definedName>
    <definedName name="_xlnm.Print_Titles" localSheetId="1">'D1.4.2 - Vzduchotechnika'!$122:$122</definedName>
    <definedName name="_xlnm._FilterDatabase" localSheetId="2" hidden="1">'D1.4.3 - Vytápění, chlazení'!$C$128:$K$308</definedName>
    <definedName name="_xlnm.Print_Area" localSheetId="2">'D1.4.3 - Vytápění, chlazení'!$C$4:$J$76,'D1.4.3 - Vytápění, chlazení'!$C$82:$J$110,'D1.4.3 - Vytápění, chlazení'!$C$116:$K$308</definedName>
    <definedName name="_xlnm.Print_Titles" localSheetId="2">'D1.4.3 - Vytápění, chlazení'!$128:$128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07"/>
  <c r="BH307"/>
  <c r="BG307"/>
  <c r="BF307"/>
  <c r="T307"/>
  <c r="T306"/>
  <c r="R307"/>
  <c r="R306"/>
  <c r="P307"/>
  <c r="P306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F125"/>
  <c r="F123"/>
  <c r="E121"/>
  <c r="F91"/>
  <c r="F89"/>
  <c r="E87"/>
  <c r="J24"/>
  <c r="E24"/>
  <c r="J92"/>
  <c r="J23"/>
  <c r="J21"/>
  <c r="E21"/>
  <c r="J125"/>
  <c r="J20"/>
  <c r="J18"/>
  <c r="E18"/>
  <c r="F126"/>
  <c r="J17"/>
  <c r="J12"/>
  <c r="J123"/>
  <c r="E7"/>
  <c r="E85"/>
  <c i="2" r="J37"/>
  <c r="J36"/>
  <c i="1" r="AY95"/>
  <c i="2" r="J35"/>
  <c i="1" r="AX95"/>
  <c i="2"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9"/>
  <c r="F117"/>
  <c r="E115"/>
  <c r="F91"/>
  <c r="F89"/>
  <c r="E87"/>
  <c r="J24"/>
  <c r="E24"/>
  <c r="J92"/>
  <c r="J23"/>
  <c r="J21"/>
  <c r="E21"/>
  <c r="J119"/>
  <c r="J20"/>
  <c r="J18"/>
  <c r="E18"/>
  <c r="F92"/>
  <c r="J17"/>
  <c r="J12"/>
  <c r="J89"/>
  <c r="E7"/>
  <c r="E85"/>
  <c i="1" r="L90"/>
  <c r="AM90"/>
  <c r="AM89"/>
  <c r="L89"/>
  <c r="AM87"/>
  <c r="L87"/>
  <c r="L85"/>
  <c r="L84"/>
  <c i="2" r="BK213"/>
  <c r="J211"/>
  <c r="BK136"/>
  <c r="J136"/>
  <c r="J229"/>
  <c r="BK215"/>
  <c r="J155"/>
  <c r="J231"/>
  <c r="J262"/>
  <c r="BK227"/>
  <c i="3" r="J269"/>
  <c r="BK266"/>
  <c r="J149"/>
  <c r="J178"/>
  <c r="J249"/>
  <c r="BK184"/>
  <c r="J159"/>
  <c r="J307"/>
  <c r="J174"/>
  <c r="BK256"/>
  <c r="J302"/>
  <c r="BK203"/>
  <c r="J172"/>
  <c r="BK247"/>
  <c r="BK154"/>
  <c i="2" r="J151"/>
  <c r="BK235"/>
  <c r="BK209"/>
  <c r="BK128"/>
  <c r="BK237"/>
  <c r="J195"/>
  <c r="BK262"/>
  <c r="J275"/>
  <c r="J252"/>
  <c r="J201"/>
  <c r="J270"/>
  <c r="BK171"/>
  <c r="J241"/>
  <c r="J191"/>
  <c i="3" r="J201"/>
  <c r="BK201"/>
  <c r="J223"/>
  <c r="BK285"/>
  <c r="BK239"/>
  <c r="J251"/>
  <c r="BK275"/>
  <c r="BK211"/>
  <c r="J161"/>
  <c r="BK217"/>
  <c r="J258"/>
  <c r="BK289"/>
  <c r="J180"/>
  <c i="2" r="J215"/>
  <c r="BK130"/>
  <c r="J183"/>
  <c r="BK248"/>
  <c r="J217"/>
  <c r="BK163"/>
  <c r="BK279"/>
  <c r="BK225"/>
  <c r="J149"/>
  <c r="J139"/>
  <c r="BK233"/>
  <c r="BK151"/>
  <c r="BK197"/>
  <c i="3" r="BK225"/>
  <c r="BK227"/>
  <c i="2" r="BK211"/>
  <c r="J169"/>
  <c r="J199"/>
  <c r="J268"/>
  <c r="BK183"/>
  <c r="BK219"/>
  <c r="J203"/>
  <c r="J264"/>
  <c r="BK270"/>
  <c r="J279"/>
  <c r="BK245"/>
  <c r="J126"/>
  <c r="BK199"/>
  <c i="3" r="J279"/>
  <c r="J199"/>
  <c r="J277"/>
  <c r="J289"/>
  <c r="BK243"/>
  <c r="J283"/>
  <c r="J207"/>
  <c r="J291"/>
  <c r="BK147"/>
  <c r="BK231"/>
  <c r="BK283"/>
  <c r="BK291"/>
  <c r="BK186"/>
  <c i="2" r="J193"/>
  <c r="BK205"/>
  <c r="BK175"/>
  <c r="J134"/>
  <c r="J167"/>
  <c r="J260"/>
  <c r="J281"/>
  <c r="BK207"/>
  <c r="J187"/>
  <c r="J181"/>
  <c i="1" r="AS94"/>
  <c i="2" r="J239"/>
  <c r="J157"/>
  <c i="3" r="J253"/>
  <c r="J156"/>
  <c r="J167"/>
  <c r="J247"/>
  <c r="BK190"/>
  <c r="J287"/>
  <c r="J136"/>
  <c r="J163"/>
  <c r="BK156"/>
  <c r="J266"/>
  <c r="J170"/>
  <c r="J140"/>
  <c r="J221"/>
  <c r="BK152"/>
  <c i="2" r="BK134"/>
  <c r="J145"/>
  <c r="BK191"/>
  <c r="BK264"/>
  <c r="J258"/>
  <c r="J147"/>
  <c r="J235"/>
  <c r="BK147"/>
  <c r="BK266"/>
  <c r="J205"/>
  <c i="3" r="J245"/>
  <c r="BK138"/>
  <c r="BK251"/>
  <c r="BK221"/>
  <c r="J231"/>
  <c r="BK296"/>
  <c r="J176"/>
  <c r="BK258"/>
  <c r="J145"/>
  <c r="BK237"/>
  <c r="BK161"/>
  <c r="J134"/>
  <c r="BK207"/>
  <c r="BK132"/>
  <c i="2" r="J225"/>
  <c r="J173"/>
  <c r="BK167"/>
  <c r="BK126"/>
  <c r="J189"/>
  <c r="BK221"/>
  <c r="J132"/>
  <c r="BK203"/>
  <c r="J266"/>
  <c r="BK179"/>
  <c r="BK185"/>
  <c r="BK273"/>
  <c r="J207"/>
  <c r="J245"/>
  <c r="BK193"/>
  <c i="3" r="J209"/>
  <c r="J211"/>
  <c r="J154"/>
  <c r="J190"/>
  <c r="BK273"/>
  <c r="J227"/>
  <c r="J243"/>
  <c r="BK253"/>
  <c r="J260"/>
  <c r="BK307"/>
  <c r="J195"/>
  <c r="BK260"/>
  <c r="BK215"/>
  <c r="BK229"/>
  <c r="J256"/>
  <c r="BK176"/>
  <c i="2" r="BK260"/>
  <c r="J213"/>
  <c r="J273"/>
  <c r="BK145"/>
  <c r="J219"/>
  <c r="BK139"/>
  <c r="J223"/>
  <c r="BK141"/>
  <c r="BK132"/>
  <c r="J254"/>
  <c r="BK187"/>
  <c r="J141"/>
  <c r="J250"/>
  <c r="J197"/>
  <c r="J233"/>
  <c i="3" r="J235"/>
  <c r="J165"/>
  <c r="J193"/>
  <c r="J138"/>
  <c r="J275"/>
  <c r="J262"/>
  <c r="BK241"/>
  <c r="BK233"/>
  <c r="J298"/>
  <c r="J219"/>
  <c r="J304"/>
  <c r="BK172"/>
  <c r="BK180"/>
  <c r="BK293"/>
  <c r="BK193"/>
  <c r="J147"/>
  <c i="2" r="BK243"/>
  <c r="J175"/>
  <c r="BK239"/>
  <c r="J161"/>
  <c r="BK155"/>
  <c r="BK165"/>
  <c r="J130"/>
  <c r="J153"/>
  <c r="BK268"/>
  <c r="BK201"/>
  <c r="J221"/>
  <c r="J165"/>
  <c r="J237"/>
  <c r="BK169"/>
  <c r="BK223"/>
  <c r="BK189"/>
  <c i="3" r="BK223"/>
  <c r="J281"/>
  <c r="BK249"/>
  <c r="J264"/>
  <c r="J203"/>
  <c r="J188"/>
  <c r="J239"/>
  <c r="J241"/>
  <c r="J296"/>
  <c r="BK140"/>
  <c r="J233"/>
  <c r="BK170"/>
  <c r="J213"/>
  <c r="BK149"/>
  <c i="2" r="BK161"/>
  <c r="J227"/>
  <c r="BK177"/>
  <c r="J256"/>
  <c r="BK181"/>
  <c r="BK250"/>
  <c r="BK195"/>
  <c i="3" r="J271"/>
  <c r="J184"/>
  <c r="BK163"/>
  <c r="BK145"/>
  <c r="J197"/>
  <c r="BK271"/>
  <c r="BK205"/>
  <c r="J229"/>
  <c r="J273"/>
  <c r="BK262"/>
  <c r="BK136"/>
  <c r="BK159"/>
  <c r="BK235"/>
  <c r="BK143"/>
  <c r="BK165"/>
  <c r="BK188"/>
  <c i="2" r="J159"/>
  <c r="J185"/>
  <c r="BK254"/>
  <c r="BK229"/>
  <c r="BK256"/>
  <c r="BK231"/>
  <c r="BK241"/>
  <c r="J163"/>
  <c r="J143"/>
  <c r="BK258"/>
  <c r="BK157"/>
  <c r="J243"/>
  <c r="J171"/>
  <c i="3" r="BK174"/>
  <c r="J132"/>
  <c r="J143"/>
  <c r="J186"/>
  <c r="BK245"/>
  <c r="BK178"/>
  <c r="BK281"/>
  <c r="BK302"/>
  <c r="BK199"/>
  <c r="BK209"/>
  <c r="BK298"/>
  <c r="J293"/>
  <c r="BK167"/>
  <c r="J285"/>
  <c r="J182"/>
  <c i="2" r="BK217"/>
  <c r="BK143"/>
  <c r="BK149"/>
  <c r="BK252"/>
  <c r="BK153"/>
  <c r="J177"/>
  <c r="BK159"/>
  <c r="BK275"/>
  <c r="BK281"/>
  <c r="BK173"/>
  <c r="J179"/>
  <c r="J248"/>
  <c r="J128"/>
  <c r="J209"/>
  <c i="3" r="BK219"/>
  <c r="J237"/>
  <c r="BK213"/>
  <c r="J205"/>
  <c r="BK195"/>
  <c r="BK182"/>
  <c r="J225"/>
  <c r="BK287"/>
  <c r="J215"/>
  <c r="BK264"/>
  <c r="BK277"/>
  <c r="BK304"/>
  <c r="J217"/>
  <c r="BK279"/>
  <c r="BK134"/>
  <c r="BK197"/>
  <c r="BK269"/>
  <c r="J152"/>
  <c i="2" l="1" r="P247"/>
  <c r="T247"/>
  <c i="3" r="P131"/>
  <c r="P151"/>
  <c i="2" r="BK247"/>
  <c r="J247"/>
  <c r="J100"/>
  <c r="P278"/>
  <c r="P277"/>
  <c i="3" r="P142"/>
  <c r="R158"/>
  <c i="2" r="T138"/>
  <c r="BK278"/>
  <c r="J278"/>
  <c r="J103"/>
  <c i="3" r="T192"/>
  <c i="2" r="T125"/>
  <c r="T272"/>
  <c i="3" r="R131"/>
  <c r="BK151"/>
  <c r="J151"/>
  <c r="J100"/>
  <c r="BK169"/>
  <c r="J169"/>
  <c r="J102"/>
  <c r="R255"/>
  <c i="2" r="R247"/>
  <c i="3" r="BK192"/>
  <c r="J192"/>
  <c r="J103"/>
  <c r="P268"/>
  <c i="2" r="BK125"/>
  <c i="3" r="R142"/>
  <c r="T151"/>
  <c r="T158"/>
  <c r="BK255"/>
  <c r="J255"/>
  <c r="J104"/>
  <c r="T295"/>
  <c r="R301"/>
  <c r="R300"/>
  <c i="2" r="P138"/>
  <c r="P124"/>
  <c r="P123"/>
  <c i="1" r="AU95"/>
  <c i="2" r="R272"/>
  <c i="3" r="P192"/>
  <c r="P255"/>
  <c r="BK295"/>
  <c r="J295"/>
  <c r="J106"/>
  <c i="2" r="BK138"/>
  <c r="J138"/>
  <c r="J99"/>
  <c r="T278"/>
  <c r="T277"/>
  <c i="3" r="T131"/>
  <c r="BK158"/>
  <c r="J158"/>
  <c r="J101"/>
  <c r="P169"/>
  <c r="T268"/>
  <c r="P301"/>
  <c r="P300"/>
  <c r="T301"/>
  <c r="T300"/>
  <c i="2" r="P125"/>
  <c r="BK272"/>
  <c r="J272"/>
  <c r="J101"/>
  <c i="3" r="BK131"/>
  <c r="J131"/>
  <c r="J98"/>
  <c r="R192"/>
  <c r="T255"/>
  <c r="P295"/>
  <c i="2" r="R138"/>
  <c r="R124"/>
  <c r="R123"/>
  <c r="P272"/>
  <c i="3" r="T142"/>
  <c r="R151"/>
  <c r="R169"/>
  <c r="BK268"/>
  <c r="J268"/>
  <c r="J105"/>
  <c r="R295"/>
  <c i="2" r="R125"/>
  <c r="R278"/>
  <c r="R277"/>
  <c i="3" r="BK142"/>
  <c r="J142"/>
  <c r="J99"/>
  <c r="P158"/>
  <c r="T169"/>
  <c r="R268"/>
  <c r="BK301"/>
  <c r="J301"/>
  <c r="J108"/>
  <c r="BK306"/>
  <c r="J306"/>
  <c r="J109"/>
  <c r="BE170"/>
  <c r="BE203"/>
  <c r="BE233"/>
  <c r="BE241"/>
  <c r="BE258"/>
  <c r="BE275"/>
  <c i="2" r="J125"/>
  <c r="J98"/>
  <c i="3" r="F92"/>
  <c r="BE225"/>
  <c r="BE239"/>
  <c r="BE245"/>
  <c r="BE253"/>
  <c r="BE271"/>
  <c r="BE287"/>
  <c r="BE291"/>
  <c r="BE298"/>
  <c r="BE302"/>
  <c i="2" r="BK277"/>
  <c r="J277"/>
  <c r="J102"/>
  <c i="3" r="J91"/>
  <c r="BE154"/>
  <c r="BE188"/>
  <c r="BE205"/>
  <c r="BE243"/>
  <c r="BE247"/>
  <c r="BE289"/>
  <c r="BE293"/>
  <c r="E119"/>
  <c r="BE163"/>
  <c r="BE182"/>
  <c r="BE213"/>
  <c r="BE221"/>
  <c r="BE227"/>
  <c r="BE235"/>
  <c r="BE249"/>
  <c r="BE251"/>
  <c r="BE264"/>
  <c r="BE269"/>
  <c r="J89"/>
  <c r="BE138"/>
  <c r="BE147"/>
  <c r="BE152"/>
  <c r="BE156"/>
  <c r="BE186"/>
  <c r="BE193"/>
  <c r="BE219"/>
  <c r="BE237"/>
  <c r="BE296"/>
  <c r="BE304"/>
  <c r="BE307"/>
  <c r="BE132"/>
  <c r="BE145"/>
  <c r="BE201"/>
  <c r="BE256"/>
  <c r="BE285"/>
  <c r="BE136"/>
  <c r="BE190"/>
  <c r="BE195"/>
  <c r="BE197"/>
  <c r="BE223"/>
  <c r="BE229"/>
  <c r="BE266"/>
  <c r="BE279"/>
  <c r="BE283"/>
  <c r="J126"/>
  <c r="BE149"/>
  <c r="BE159"/>
  <c r="BE172"/>
  <c r="BE180"/>
  <c r="BE199"/>
  <c r="BE207"/>
  <c r="BE215"/>
  <c r="BE231"/>
  <c r="BE262"/>
  <c r="BE281"/>
  <c r="BE161"/>
  <c r="BE174"/>
  <c r="BE184"/>
  <c r="BE209"/>
  <c r="BE277"/>
  <c r="BE134"/>
  <c r="BE165"/>
  <c r="BE176"/>
  <c r="BE217"/>
  <c r="BE140"/>
  <c r="BE143"/>
  <c r="BE167"/>
  <c r="BE178"/>
  <c r="BE211"/>
  <c r="BE260"/>
  <c r="BE273"/>
  <c i="2" r="BE159"/>
  <c r="BE175"/>
  <c r="BE211"/>
  <c r="BE130"/>
  <c r="BE139"/>
  <c r="BE173"/>
  <c r="BE187"/>
  <c r="BE191"/>
  <c r="BE252"/>
  <c r="BE260"/>
  <c r="BE266"/>
  <c r="BE279"/>
  <c r="F120"/>
  <c r="BE145"/>
  <c r="BE157"/>
  <c r="BE167"/>
  <c r="BE239"/>
  <c r="BE243"/>
  <c r="BE275"/>
  <c r="E113"/>
  <c r="BE128"/>
  <c r="BE143"/>
  <c r="BE151"/>
  <c r="BE189"/>
  <c r="BE268"/>
  <c r="BE179"/>
  <c r="BE183"/>
  <c r="BE195"/>
  <c r="BE209"/>
  <c r="BE215"/>
  <c r="BE235"/>
  <c r="BE250"/>
  <c r="BE270"/>
  <c r="BE281"/>
  <c r="J120"/>
  <c r="BE165"/>
  <c r="BE199"/>
  <c r="BE213"/>
  <c r="BE217"/>
  <c r="BE221"/>
  <c r="BE237"/>
  <c r="BE254"/>
  <c r="BE273"/>
  <c r="J91"/>
  <c r="BE132"/>
  <c r="BE171"/>
  <c r="BE231"/>
  <c r="BE245"/>
  <c r="BE264"/>
  <c r="J117"/>
  <c r="BE126"/>
  <c r="BE149"/>
  <c r="BE155"/>
  <c r="BE161"/>
  <c r="BE177"/>
  <c r="BE203"/>
  <c r="BE207"/>
  <c r="BE223"/>
  <c r="BE185"/>
  <c r="BE227"/>
  <c r="BE153"/>
  <c r="BE163"/>
  <c r="BE169"/>
  <c r="BE181"/>
  <c r="BE193"/>
  <c r="BE201"/>
  <c r="BE219"/>
  <c r="BE225"/>
  <c r="BE241"/>
  <c r="BE248"/>
  <c r="BE258"/>
  <c r="BE134"/>
  <c r="BE147"/>
  <c r="BE256"/>
  <c r="BE262"/>
  <c r="BE136"/>
  <c r="BE141"/>
  <c r="BE197"/>
  <c r="BE205"/>
  <c r="BE229"/>
  <c r="BE233"/>
  <c r="F36"/>
  <c i="1" r="BC95"/>
  <c i="3" r="F36"/>
  <c i="1" r="BC96"/>
  <c i="2" r="J34"/>
  <c i="1" r="AW95"/>
  <c i="3" r="F34"/>
  <c i="1" r="BA96"/>
  <c i="2" r="F34"/>
  <c i="1" r="BA95"/>
  <c i="2" r="F37"/>
  <c i="1" r="BD95"/>
  <c i="3" r="F37"/>
  <c i="1" r="BD96"/>
  <c i="3" r="J34"/>
  <c i="1" r="AW96"/>
  <c i="2" r="F35"/>
  <c i="1" r="BB95"/>
  <c i="3" r="F35"/>
  <c i="1" r="BB96"/>
  <c i="3" l="1" r="T130"/>
  <c r="T129"/>
  <c i="2" r="BK124"/>
  <c r="J124"/>
  <c r="J97"/>
  <c i="3" r="R130"/>
  <c r="R129"/>
  <c r="P130"/>
  <c r="P129"/>
  <c i="1" r="AU96"/>
  <c i="2" r="T124"/>
  <c r="T123"/>
  <c i="3" r="BK130"/>
  <c r="BK129"/>
  <c r="J129"/>
  <c r="J96"/>
  <c r="BK300"/>
  <c r="J300"/>
  <c r="J107"/>
  <c i="1" r="AU94"/>
  <c i="2" r="F33"/>
  <c i="1" r="AZ95"/>
  <c r="BB94"/>
  <c r="AX94"/>
  <c r="BC94"/>
  <c r="W32"/>
  <c i="3" r="J33"/>
  <c i="1" r="AV96"/>
  <c r="AT96"/>
  <c r="BD94"/>
  <c r="W33"/>
  <c i="3" r="F33"/>
  <c i="1" r="AZ96"/>
  <c i="2" r="J33"/>
  <c i="1" r="AV95"/>
  <c r="AT95"/>
  <c r="BA94"/>
  <c r="W30"/>
  <c i="3" l="1" r="J130"/>
  <c r="J97"/>
  <c i="2" r="BK123"/>
  <c r="J123"/>
  <c r="J30"/>
  <c i="1" r="AG95"/>
  <c i="3" r="J30"/>
  <c i="1" r="AG96"/>
  <c r="W31"/>
  <c r="AW94"/>
  <c r="AK30"/>
  <c r="AZ94"/>
  <c r="W29"/>
  <c r="AY94"/>
  <c i="3" l="1" r="J39"/>
  <c i="2" r="J39"/>
  <c r="J96"/>
  <c i="1" r="AN96"/>
  <c r="AN95"/>
  <c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<sst xmlns="http://schemas.openxmlformats.org/spreadsheetml/2006/main">
  <si>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</si>
  <si>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</si>
  <si>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</si>
  <si>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</si>
  <si>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{51802a38-d7c2-4fc6-97ab-b418c9ba9c01}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</si>
  <si>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</si>
  <si>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</si>
  <si>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</si>
  <si>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</si>
  <si>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</si>
  <si>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</si>
  <si>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</si>
  <si>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</si>
  <si>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</si>
  <si>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PECH_001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</si>
  <si>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</si>
  <si>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</si>
  <si>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Dům přírody PÁLAVY</t>
  </si>
  <si>
    <t>KSO:</t>
  </si>
  <si>
    <t>CC-CZ:</t>
  </si>
  <si>
    <t>Místo:</t>
  </si>
  <si>
    <t xml:space="preserve"> </t>
  </si>
  <si>
    <t>Datum:</t>
  </si>
  <si>
    <t>2. 12. 2021</t>
  </si>
  <si>
    <t>Zadavatel:</t>
  </si>
  <si>
    <t>IČ:</t>
  </si>
  <si>
    <t>Regionální muzeum v Mikulově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</si>
  <si>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</si>
  <si>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</si>
  <si>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</si>
  <si>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</si>
  <si>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</si>
  <si>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</si>
  <si>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</si>
  <si>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</si>
  <si>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</si>
  <si>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</si>
  <si>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</si>
  <si>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</si>
  <si>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</si>
  <si>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</si>
  <si>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</si>
  <si>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</si>
  <si>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</si>
  <si>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</si>
  <si>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</si>
  <si>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</si>
  <si>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</si>
  <si>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</si>
  <si>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</si>
  <si>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</si>
  <si>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</si>
  <si>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</si>
  <si>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</si>
  <si>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</si>
  <si>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</si>
  <si>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</si>
  <si>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</si>
  <si>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</si>
  <si>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</si>
  <si>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</si>
  <si>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</si>
  <si>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</si>
  <si>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</si>
  <si>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</si>
  <si>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</si>
  <si>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</si>
  <si>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</si>
  <si>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</si>
  <si>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</si>
  <si>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</si>
  <si>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</si>
  <si>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</si>
  <si>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</si>
  <si>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</si>
  <si>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</si>
  <si>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</si>
  <si>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</si>
  <si>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</si>
  <si>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D1.4.2</t>
  </si>
  <si>
    <t>Vzduchotechnika</t>
  </si>
  <si>
    <t>STA</t>
  </si>
  <si>
    <t>1</t>
  </si>
  <si>
    <t>{e5f835df-aa5f-4a1a-92a5-1b31227efa06}</t>
  </si>
  <si>
    <t>2</t>
  </si>
  <si>
    <t>D1.4.3</t>
  </si>
  <si>
    <t>Vytápění, chlazení</t>
  </si>
  <si>
    <t>{d3015236-fd14-4605-8ab2-7f6800a05c22}</t>
  </si>
  <si>
    <t>KRYCÍ LIST SOUPISU PRACÍ</t>
  </si>
  <si>
    <t>Objekt:</t>
  </si>
  <si>
    <t>D1.4.2 - Vzduchotechnika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</si>
  <si>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</si>
  <si>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</si>
  <si>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</si>
  <si>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</si>
  <si>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</si>
  <si>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</si>
  <si>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</si>
  <si>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</si>
  <si>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751 - Vzduchotechnika - nové zařízení</t>
  </si>
  <si>
    <t xml:space="preserve">    751-2 - Vzduchotechnika - ostatní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</si>
  <si>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</si>
  <si>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</si>
  <si>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</si>
  <si>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</si>
  <si>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</si>
  <si>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</si>
  <si>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</si>
  <si>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</si>
  <si>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</si>
  <si>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</si>
  <si>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</si>
  <si>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</si>
  <si>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</si>
  <si>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</si>
  <si>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</si>
  <si>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</si>
  <si>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</si>
  <si>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</si>
  <si>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</si>
  <si>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</si>
  <si>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</si>
  <si>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</si>
  <si>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713-R50.1.</t>
  </si>
  <si>
    <t>Tepelná a protihluková izolace potrubí - tepelně izolováno tl.12mm -kaučuková iz.(vnější antidifuzní vrstva) tl.40mm-minerální vlna s AL folií (vnitřní vrstva)</t>
  </si>
  <si>
    <t>m2</t>
  </si>
  <si>
    <t>16</t>
  </si>
  <si>
    <t>110</t>
  </si>
  <si>
    <t>PP</t>
  </si>
  <si>
    <t>713-R50.2.</t>
  </si>
  <si>
    <t>Tepelná a protihluková izolace potrubí - miner.vata s AL folií tl.25mm</t>
  </si>
  <si>
    <t>112</t>
  </si>
  <si>
    <t>3</t>
  </si>
  <si>
    <t>713-R50.3.</t>
  </si>
  <si>
    <t xml:space="preserve">Tepelná a  protipožární izolace potrubí - EI40</t>
  </si>
  <si>
    <t>114</t>
  </si>
  <si>
    <t>4</t>
  </si>
  <si>
    <t>713-R50.4.</t>
  </si>
  <si>
    <t>Protipož.utěsnění prostupů do 400cm2</t>
  </si>
  <si>
    <t>kus</t>
  </si>
  <si>
    <t>116</t>
  </si>
  <si>
    <t>Protipož.utěsnění prostupů do 400cm2 (objímky, ucpávky, manžety,..) - odhad</t>
  </si>
  <si>
    <t>5</t>
  </si>
  <si>
    <t>713-R50.5.</t>
  </si>
  <si>
    <t xml:space="preserve">Protipož.utěsnění prostupů nad 400cm2 </t>
  </si>
  <si>
    <t>118</t>
  </si>
  <si>
    <t>Protipož.utěsnění prostupů nad 400cm2 (objímky, ucpávky, manžety,.. ) - odhad</t>
  </si>
  <si>
    <t>6</t>
  </si>
  <si>
    <t>998713202</t>
  </si>
  <si>
    <t>Přesun hmot procentní pro izolace tepelné v objektech v přes 6 do 12 m</t>
  </si>
  <si>
    <t>%</t>
  </si>
  <si>
    <t>CS ÚRS 2021 02</t>
  </si>
  <si>
    <t>1421913117</t>
  </si>
  <si>
    <t>Přesun hmot pro izolace tepelné stanovený procentní sazbou (%) z ceny vodorovná dopravní vzdálenost do 50 m v objektech výšky přes 6 do 12 m</t>
  </si>
  <si>
    <t>751</t>
  </si>
  <si>
    <t>Vzduchotechnika - nové zařízení</t>
  </si>
  <si>
    <t>7</t>
  </si>
  <si>
    <t>M</t>
  </si>
  <si>
    <t>429-R1.1.</t>
  </si>
  <si>
    <t>Kompaktní centrální rekuperační vzduchotechnická jednotka, vzduchový výkon přívod 1450m3/h (odvod 1250 m3/h)</t>
  </si>
  <si>
    <t>32</t>
  </si>
  <si>
    <t>Kompaktní centrální rekuperační vzduchotechnická jednotka např.COMPACT DV 1500 DI2 KL F7/M5 DVAV PBO TOP, Elektrodesign rozměrech lxšxh 1800x700x1350mm v parapetním provedení. Jednotka obsahuje protiproudý rekuperační výměník (účinnost rekuperace cca.88 %) s integrovaným by-passem ZZT pro letní provoz, vysouvací filtry přiváděného i odváděného vzduchu (třídy filtrace F7-přívod M5-odvod), integrovaný elektrický dohřívač o maximálním výkonu 4,5kW a přípravu pro případnou budoucí instalaci chladiče, odvod kondenzátu, nosný rám a opláštění s izolací PUR pěny. Dále obsahuje regulační moduly, čidla, odvod kondenzátu, protimrazovou ochranu, připojovací manžety, uzavírací klapky odtahu a přívodu vzduchu. VZT jednotka má vzduchový výkon přívod 1450m3/h (odvod 1250 m3/h) zajištěný dvěma nezávisle ovládanými EC ventilátory při externím tlaku na přívodu 350Pa a odvodu 300Pa, o maximálním elektrickém příkonu 0,6+0,6kW/400V. Jednotka splňuje v pracovním bodě požadavek směrnice EU 1253/2014 na ERP2018. Jednotku je nutné vhledem k omezeným transportním cestám dodat na místo určení v rozloženém stavu nebo dopravit na místo před zasklením světlíku v 1.PP; ventilátory EC 540W/540W400V, (příkon pro dimenzování ) elektrický ohřívač 4,5kW 2x230V, odvod , MaR</t>
  </si>
  <si>
    <t>8</t>
  </si>
  <si>
    <t>429-R1.1.a</t>
  </si>
  <si>
    <t>Regulace centrální VZT jednotky - v ceně 429-R1.1.</t>
  </si>
  <si>
    <t xml:space="preserve">Regulace centrální VZT jednotky, např. Digireg s ovladačem např.CP-TFT,  Elektrodesign + 2x čidlo vlhkosti, regulace  umožňuje: 
ovládání standardním ovladačem, nastavení a editace všech provozních parametrů, signalizace provozních a poruchových stavů, nastavení týdenního programu větrání a nastavení teplot, regulace nastavení teploty přívodního vzduchu, ruční nastavení výkonu jednotky, automatické ovládání polohy klapky by-passu (rekuperace tepla i chladu), vyhodnocuje a zamezuje havarijním stavům dle měřených teplot, vstupy pro přepnutí do maximálního výkonu v případě překročení limitní vlhkosti na čidle vlhkosti, automatické řízení klapky by-passu podle teploty, regulaci zpětného získávání tepla a chladu, čidlo venkovní teploty umístěné v jednotce, protimrazovou ochranu rekuperačního výměníku, výstup pro ovládání uzavírací klapky na přívodu a odtahu, manostaty přívodního a odvodního filtru, regulaci elektrického ohřívače včetně nastavení teploty a další komponenty MaR dle specifikace v příloze technické zprávy</t>
  </si>
  <si>
    <t>9</t>
  </si>
  <si>
    <t>429-R1.1.b</t>
  </si>
  <si>
    <t>Zprovoznění, oživení</t>
  </si>
  <si>
    <t>10</t>
  </si>
  <si>
    <t>429-R2.1</t>
  </si>
  <si>
    <t>Ventilátor potrubní diagonální např. dopravovaný průtok 260m3/h, dopravní tlak 140Pa</t>
  </si>
  <si>
    <t>Ventilátor potrubní diagonální např. Mixvent TD-500/150 Ecowatt, Elektrodesign vč.nízkoodpor.zpět.klapky, pruž.manžet, uchycení a příslušenství, dopravovaný průtok 260m3/h, dopravní tlak 140Pa</t>
  </si>
  <si>
    <t>11</t>
  </si>
  <si>
    <t>429-R2.1.1</t>
  </si>
  <si>
    <t>Regulátor otáček</t>
  </si>
  <si>
    <t>Regulátor otáček např.REB Ecowatt, Elektrodesign - napojení dodávka elektro, 230V, 50W, - ovládání:regulátor otáček se spínačem např,REB Ecowatt + spínací hodiny</t>
  </si>
  <si>
    <t>12</t>
  </si>
  <si>
    <t>429-R3.1</t>
  </si>
  <si>
    <t>Malá rekuperační jednotka s rekuperací tepla s průtokem 25-47m3/h - rekuperační výměník 75%</t>
  </si>
  <si>
    <t xml:space="preserve">Malá rekuperační jednotka s rekuperací tepla např. ECOROOM 150/430, Elektrodesign, s instalací do stěny  s průtokem 25-47m3/h - rekuperační výměník 75%, regulace otáček na základě detekce vlhkosti 230V,16W, zpět.klapka těsná, vč.příslušenství, 230V,16W -ovládání: spínač + integrovaný hygrostat</t>
  </si>
  <si>
    <t>13</t>
  </si>
  <si>
    <t>429-R4.1</t>
  </si>
  <si>
    <t>Malý radiální ventilátor, dopravovaný průtok 100m3/h, dopravní tlak 50Pa</t>
  </si>
  <si>
    <t>14</t>
  </si>
  <si>
    <t>Malý radiální ventilátor např.Silent ECO-U 100/H, Elektrodesign vč.zpětné klapky, spínače, svorkovnice, příslušenství a ovládání 28W, 230V, elektrické krytí IPX5, provedení DO PODHLEDU (ZDI), s bočním vývodem, dopravovaný průtok 100m3/h, dopravní tlak 50Pa</t>
  </si>
  <si>
    <t>429-R4.1.1</t>
  </si>
  <si>
    <t>Nastavitelný doběh</t>
  </si>
  <si>
    <t>Nastavitelný doběh např.DT4, Elektrodesign - napojení dodávka elektro, 230V, 28W - ovládání: spínač + např. doběh nastavitelný DT4, Elektrodesign (dodávka elektro)</t>
  </si>
  <si>
    <t>429-R5.1</t>
  </si>
  <si>
    <t xml:space="preserve">Malá rekuperační jednotka, s instalací do stěny  s průtokem 70/190/270m3/h - rekuperační výměník 70%</t>
  </si>
  <si>
    <t>18</t>
  </si>
  <si>
    <t xml:space="preserve">Malá rekuperační jednotka např. HR300, Sorke, s instalací do stěny  s průtokem 70/190/270m3/h - rekuperační výměník 70%, + regulátor např.VCON6 - přepínač otáček 230V, 100W, vč.příslušenství</t>
  </si>
  <si>
    <t>429-R5.1.1</t>
  </si>
  <si>
    <t>Přepínač otáček např.VCON6</t>
  </si>
  <si>
    <t>20</t>
  </si>
  <si>
    <t>Přepínač otáček např.VCON6 - napojení dodávka elektro</t>
  </si>
  <si>
    <t>17</t>
  </si>
  <si>
    <t>429-R5.1.2</t>
  </si>
  <si>
    <t>Programovatelné hodiny</t>
  </si>
  <si>
    <t>22</t>
  </si>
  <si>
    <t xml:space="preserve">Programovatelné hodiny - napojení dodávka elektro, 230V,100W - ovládání: spínač + na programovatelné týdenní hodiny + regulátorem s přepínáním otáček  např.VCON6</t>
  </si>
  <si>
    <t>429-R6.1</t>
  </si>
  <si>
    <t>Ventilátor potrubní radiální, dopravovaný průtok 200m3/h, dopravní tlak 150Pa</t>
  </si>
  <si>
    <t>24</t>
  </si>
  <si>
    <t xml:space="preserve">Ventilátor potrubní radiální např. RM125 Ecowatt, Elektrodesign, vč.nízkoodpor.zpět.klapky, pruž.manžet, uchycení a příslušenství, vestavěný regulátor otáček potenciometr (nastaven na vestavěném potenciometru na 8V), dopravovaný průtok 200m3/h, dopravní tlak 150Pa, 230V, 65W, - ovládání: spínač + termostat  - dodávka elektro včetně napojení</t>
  </si>
  <si>
    <t>19</t>
  </si>
  <si>
    <t>429-R7.1</t>
  </si>
  <si>
    <t>Malý radiální ventilátor, dopravovaný průtok 100m3/h, dopravní tlak 90Pa</t>
  </si>
  <si>
    <t>26</t>
  </si>
  <si>
    <t>, Malý radiální ventilátor EBB 100 NS, Elektrodesign vč.zpětné klapky, spínače, svorkovnice, příslušenství a ovládání 28W, 230V, elektrické krytí IPX5, provedení NA ZEĎ, se zadním vývodem (vyšší otáčky), dopravovaný průtok 100m3/h, dopravní tlak 90Pa230V, 29W, - ovládání: spínač + termostat</t>
  </si>
  <si>
    <t>429-R7.1.1</t>
  </si>
  <si>
    <t>Termostat bezpotenciální</t>
  </si>
  <si>
    <t>28</t>
  </si>
  <si>
    <t>Termostat bezpotenciální - napojení dodávka elektro</t>
  </si>
  <si>
    <t>429-R8.1.</t>
  </si>
  <si>
    <t>Tlumič hluku kulisový do hranatého potrubí , šířkaxvýška 355x400, délka tlumiče l=1m, 2 vložky, tloušťka vložky 100mm</t>
  </si>
  <si>
    <t>30</t>
  </si>
  <si>
    <t xml:space="preserve">Tlumič hluku kulisový do hranatého potrubí  např. THKU.355.400.1000-3 2x KTH.100.400.1000, šířkaxvýška 355x400, délka tlumiče l=1m, 2 vložky, tloušťka vložky 100mm</t>
  </si>
  <si>
    <t>429-R9.1.</t>
  </si>
  <si>
    <t xml:space="preserve">Tlumič hluku pro kruhová potrubí  DN125, délky 0,6m, tlouštka izolace 50mm</t>
  </si>
  <si>
    <t>23</t>
  </si>
  <si>
    <t>429-R9.2.</t>
  </si>
  <si>
    <t xml:space="preserve">Tlumič hluku pro kruhová potrubí  DN150, délky 0,6m, tlouštka izolace 50mm</t>
  </si>
  <si>
    <t>34</t>
  </si>
  <si>
    <t>429-R9.3.</t>
  </si>
  <si>
    <t>Tlumič hluku flexibilní s vysokým útlumem DN200, délky 1,2m, tlouštka izolace 50mm</t>
  </si>
  <si>
    <t>36</t>
  </si>
  <si>
    <t xml:space="preserve">Tlumič hluku flexibilní s vysokým útlumem DN200, délky 1,2m, tlouštka izolace 50mm  např Sonoultra 200/50mm</t>
  </si>
  <si>
    <t>25</t>
  </si>
  <si>
    <t>429-R9.4.</t>
  </si>
  <si>
    <t>Tlumič hluku flexibilní s vysokým útlumem DN250, délky 1,2m, tlouštka izolace 50mm</t>
  </si>
  <si>
    <t>38</t>
  </si>
  <si>
    <t xml:space="preserve">Tlumič hluku flexibilní s vysokým útlumem DN250, délky 1,2m, tlouštka izolace 50mm  např Sonoultra 250/50mm</t>
  </si>
  <si>
    <t>429-R9.5.</t>
  </si>
  <si>
    <t>Tlumič hluku flexibilní s vysokým útlumem DN315, délky 1,2m, tlouštka izolace 50mm</t>
  </si>
  <si>
    <t>40</t>
  </si>
  <si>
    <t xml:space="preserve">Tlumič hluku flexibilní s vysokým útlumem DN315, délky 1,2m, tlouštka izolace 50mm  např Sonoultra 315/50mm</t>
  </si>
  <si>
    <t>27</t>
  </si>
  <si>
    <t>429-R9.6.</t>
  </si>
  <si>
    <t>Tlumič hluku flexibilní s vysokým útlumem DN315, délky 1,2m, tlouštka izolace 25mm</t>
  </si>
  <si>
    <t>42</t>
  </si>
  <si>
    <t xml:space="preserve">Tlumič hluku flexibilní s vysokým útlumem DN315, délky 1,2m, tlouštka izolace 25mm  např Sonoultra 315/25mm</t>
  </si>
  <si>
    <t>429-R10.1.</t>
  </si>
  <si>
    <t>Zpětná klapka pro kruhové potrubí D125, včetně příslušenství</t>
  </si>
  <si>
    <t>44</t>
  </si>
  <si>
    <t>29</t>
  </si>
  <si>
    <t>429-R10.2.</t>
  </si>
  <si>
    <t>Zpětná klapka pro kruhové potrubí D150, včetně příslušenství</t>
  </si>
  <si>
    <t>46</t>
  </si>
  <si>
    <t>429-R13.1.</t>
  </si>
  <si>
    <t xml:space="preserve">Regulační klapka pro kruhové potrubí  D100, včetně příslušenství</t>
  </si>
  <si>
    <t>48</t>
  </si>
  <si>
    <t>31</t>
  </si>
  <si>
    <t>429-R13.2.</t>
  </si>
  <si>
    <t xml:space="preserve">Regulační klapka pro kruhové potrubí  D200, včetně příslušenství</t>
  </si>
  <si>
    <t>50</t>
  </si>
  <si>
    <t>429-R13.3.</t>
  </si>
  <si>
    <t xml:space="preserve">Regulační klapka pro kruhové potrubí  D250, včetně příslušenství</t>
  </si>
  <si>
    <t>52</t>
  </si>
  <si>
    <t>33</t>
  </si>
  <si>
    <t>429-R13.4.</t>
  </si>
  <si>
    <t xml:space="preserve">Regulační klapka pro kruhové potrubí  D315, včetně příslušenství</t>
  </si>
  <si>
    <t>54</t>
  </si>
  <si>
    <t>429-R14.1.</t>
  </si>
  <si>
    <t>Talířový ventil odvodní kovový velikost 100</t>
  </si>
  <si>
    <t>56</t>
  </si>
  <si>
    <t>Talířový ventil odvodní kovový velikost 100, včetně napojení na potrubí, povrch.úprava RAL</t>
  </si>
  <si>
    <t>35</t>
  </si>
  <si>
    <t>429-R14.2.</t>
  </si>
  <si>
    <t>Talířový ventil odvodní kovový velikost 125</t>
  </si>
  <si>
    <t>58</t>
  </si>
  <si>
    <t>Talířový ventil odvodní kovový velikost 125, včetně napojení na potrubí, povrch.úprava RAL</t>
  </si>
  <si>
    <t>429-R16.1.</t>
  </si>
  <si>
    <t xml:space="preserve">Výústka přívodní dvouřadá komfortní s regulací pro hranaté potrubí do rozměru šířkaxvýška  625x75 mm s regulací R1</t>
  </si>
  <si>
    <t>62</t>
  </si>
  <si>
    <t xml:space="preserve">Výústka přívodní dvouřadá komfortní s regulací pro hranaté potrubí do rozměru šířkaxvýška  625x75 mm s regulací R1 - instalace do čtverhraného potrubí, povrch.úpravy RAL - dle architektonického řešení, uchycení, např.NOVA-C-2-R1</t>
  </si>
  <si>
    <t>37</t>
  </si>
  <si>
    <t>429-R16.2.</t>
  </si>
  <si>
    <t xml:space="preserve">Výústka přívodní dvouřadá komfortní s regulací pro hranaté potrubí do rozměru šířkaxvýška  500x100 mm s regulací R1</t>
  </si>
  <si>
    <t>64</t>
  </si>
  <si>
    <t xml:space="preserve">Výústka přívodní dvouřadá komfortní s regulací pro hranaté potrubí do rozměru šířkaxvýška  500x100 mm s regulací R1 - instalace do čtverhraného potrubí, povrch.úpravy RAL - dle architektonického řešení, uchycení, např.NOVA-C-2-R1</t>
  </si>
  <si>
    <t>429-R17.1.</t>
  </si>
  <si>
    <t>Děrovaná výust čtvercová 600x600mm pro odvod vzduchu včetně připojovacího boxu 400x400mm, průměr připojení 200mm</t>
  </si>
  <si>
    <t>66</t>
  </si>
  <si>
    <t>Děrovaná výust čtvercová 600x600mm pro odvod vzduchu včetně připojovacího boxu 400x400mm, průměr připojení 200mm např. DVCM 400 Basic/V/O, Mandík, včetně příslušenství</t>
  </si>
  <si>
    <t>39</t>
  </si>
  <si>
    <t>429-R17.2.</t>
  </si>
  <si>
    <t>Děrovaná výust čtvercová 600x600mm pro odvod vzduchu včetně připojovacího boxu 550x550mm, průměr připojení 200mm</t>
  </si>
  <si>
    <t>68</t>
  </si>
  <si>
    <t xml:space="preserve">Děrovaná výust čtvercová 600x600mm pro odvod vzduchu včetně připojovacího boxu 550x550mm, průměr připojení 200mm  např. DVCM 500 Basic/V/O, Mandík</t>
  </si>
  <si>
    <t>429-R18.1.</t>
  </si>
  <si>
    <t>Protidešťová žaluzie - přívodní komfortní kovová pevné listy pro napojení na čtyřhrané 280x800</t>
  </si>
  <si>
    <t>70</t>
  </si>
  <si>
    <t xml:space="preserve">Protidešťová žaluzie - přívodní komfortní kovová pevné listy pro napojení na čtyřhrané 280x800, povrchová úprava,  včetně síta proti ptactvu a příslušenství např.: PZDM 70 280x800 - 121</t>
  </si>
  <si>
    <t>41</t>
  </si>
  <si>
    <t>429-R18.2.</t>
  </si>
  <si>
    <t>Protidešťová žaluzie - odvodní komfortní kovová pevné listy pro napojení na čtyřhrané 280x800</t>
  </si>
  <si>
    <t>72</t>
  </si>
  <si>
    <t>Protidešťová žaluzie - odvodní komfortní kovová pevné listy pro napojení na čtyřhrané 280x800, povrchová úprava, včetně síta proti ptactvu a příslušenství např.: PZDM 70 280x800 - 121</t>
  </si>
  <si>
    <t>429-R18.3.</t>
  </si>
  <si>
    <t xml:space="preserve">Výfuková stříška komfortní kovová pro napojení na kruhové potrubí  DN100</t>
  </si>
  <si>
    <t>74</t>
  </si>
  <si>
    <t xml:space="preserve">Výfuková stříška komfortní kovová pro napojení na kruhové potrubí  DN100, vč.síta proti hmyzu a příslušenství</t>
  </si>
  <si>
    <t>43</t>
  </si>
  <si>
    <t>429-R18.4.</t>
  </si>
  <si>
    <t xml:space="preserve">Výfuková stříška komfortní kovová pro napojení na kruhové potrubí  DN125</t>
  </si>
  <si>
    <t>76</t>
  </si>
  <si>
    <t xml:space="preserve">Výfuková stříška komfortní kovová pro napojení na kruhové potrubí  DN125, vč.síta proti hmyzu a příslušenství</t>
  </si>
  <si>
    <t>429-R19.1.</t>
  </si>
  <si>
    <t xml:space="preserve">Dveřní mřížka komfortní oboustraná  300*150</t>
  </si>
  <si>
    <t>78</t>
  </si>
  <si>
    <t xml:space="preserve">Dveřní mřížka komfortní oboustraná  300*150, povrchová úprava dle RAL, včetně uchycení, např. NOVA-D-1-300x150-UR1</t>
  </si>
  <si>
    <t>45</t>
  </si>
  <si>
    <t>429-R19.2.</t>
  </si>
  <si>
    <t xml:space="preserve">Dveřní mřížka komfortní oboustraná  500*300</t>
  </si>
  <si>
    <t>80</t>
  </si>
  <si>
    <t xml:space="preserve">Dveřní mřížka komfortní oboustraná  500*300, povrchová úprava dle RAL, včetně uchycení, např. NOVA-D-1-300x300-UR1</t>
  </si>
  <si>
    <t>429-R20.1.</t>
  </si>
  <si>
    <t>Ochranná mřížka se sací dýzou 500/160</t>
  </si>
  <si>
    <t>82</t>
  </si>
  <si>
    <t>Ochranná mřížka se sací dýzou např. MRJ 500/160, Elektrodesign</t>
  </si>
  <si>
    <t>47</t>
  </si>
  <si>
    <t>429-R21.1.</t>
  </si>
  <si>
    <t>Podlahový rozdělovací box o rozměrech 800x300x120mm</t>
  </si>
  <si>
    <t>84</t>
  </si>
  <si>
    <t>Podlahový rozdělovací box o rozměrech 800x300x120mm - 14 x připojovacích hrdel 90/70mm přívodní připojovací hrdlo Ř200
2x revizní otvor 200x200</t>
  </si>
  <si>
    <t>429-R21.2.</t>
  </si>
  <si>
    <t>Podlahová mřížka 300x100 v setu s boxem 2x90mm</t>
  </si>
  <si>
    <t>86</t>
  </si>
  <si>
    <t xml:space="preserve">Podlahová mřížka např. PME 300x100 v setu s boxem 2x90mm  - Připojovací potrubí 2x DN 90mm (např. ED Flex 90/75 Hygienic) Neregulovatelná. Pochozí. Rozměry boxu: Délka boxu - 103 mm Délka boxu + hrdla - 160 mm Výška boxu - 200 mm Šířka boxu - 302 mm Mezera mezi hrdly - 70 mm</t>
  </si>
  <si>
    <t>49</t>
  </si>
  <si>
    <t>429-R21.2..1</t>
  </si>
  <si>
    <t>Flexibilní plastové potrubí 90/75mm určené pro rozvody vzduchu</t>
  </si>
  <si>
    <t>m</t>
  </si>
  <si>
    <t>88</t>
  </si>
  <si>
    <t>Flexibilní plastové potrubí 90/75mm určené pro rozvody vzduchu, vzduchotechnická zařízení a rekuperační systémy. Vnitřní stěna potrubí je opatřena antibakteriální a protiplísňovou ochranou, čímž je zabezpečena hygienická ochrana proti bakteriím a plísním. vnější stěna - vyrobena z PE-HD - vnitřní stěna - vyrobena z PE-HD + aditiva antibakteriální a protiplísňové (pro průměry od 75 mm). - např. ED Flex 90/75 Hygienic, Elektrodesign</t>
  </si>
  <si>
    <t>429-R22.1.</t>
  </si>
  <si>
    <t>Protipožární mřížka typ 465/2 o rozměru 200x200, včetně uchycení - odolnost 60min</t>
  </si>
  <si>
    <t>90</t>
  </si>
  <si>
    <t>Protipožární mřížka např. Renson s nakloněnými lamelami - Typ 465/2 o rozměru 200x200, včetně uchycení - odolnost 60min</t>
  </si>
  <si>
    <t>51</t>
  </si>
  <si>
    <t>429-R30.1.</t>
  </si>
  <si>
    <t>Potrubí čtyřhranné pozinkové těsné sk.I, do obvodu 1500, 40% tvar.</t>
  </si>
  <si>
    <t>92</t>
  </si>
  <si>
    <t>429-R30.2.</t>
  </si>
  <si>
    <t>Potrubí čtyřhranné pozinkové těsné sk.I, do obvodu 1890, 50% tvar.</t>
  </si>
  <si>
    <t>94</t>
  </si>
  <si>
    <t>53</t>
  </si>
  <si>
    <t>429-R30.3.</t>
  </si>
  <si>
    <t>Potrubí čtyřhranné pozinkové těsné sk.I, do obvodu 2630, 90% tvar.</t>
  </si>
  <si>
    <t>96</t>
  </si>
  <si>
    <t>429-R40.1.</t>
  </si>
  <si>
    <t>Potrubí kruhové pozinkové Spiro těsné, D100, 20% tvarovek</t>
  </si>
  <si>
    <t>98</t>
  </si>
  <si>
    <t>55</t>
  </si>
  <si>
    <t>429-R40.2.</t>
  </si>
  <si>
    <t>Potrubí kruhové pozinkové Spiro těsné, D125, 10% tvarovek</t>
  </si>
  <si>
    <t>100</t>
  </si>
  <si>
    <t>429-R40.3.</t>
  </si>
  <si>
    <t>Potrubí kruhové pozinkové Spiro těsné, D150, 20% tvarovek</t>
  </si>
  <si>
    <t>102</t>
  </si>
  <si>
    <t>57</t>
  </si>
  <si>
    <t>429-R40.4.</t>
  </si>
  <si>
    <t>Potrubí kruhové pozinkové Spiro těsné, D200, 20% tvarovek</t>
  </si>
  <si>
    <t>104</t>
  </si>
  <si>
    <t>429-R40.5.</t>
  </si>
  <si>
    <t>Potrubí kruhové pozinkové Spiro těsné, D250, 30% tvarovek</t>
  </si>
  <si>
    <t>106</t>
  </si>
  <si>
    <t>59</t>
  </si>
  <si>
    <t>429-R40.6.</t>
  </si>
  <si>
    <t>Potrubí kruhové pozinkové Spiro těsné, D315, 20% tvarovek</t>
  </si>
  <si>
    <t>108</t>
  </si>
  <si>
    <t>60</t>
  </si>
  <si>
    <t>998751201</t>
  </si>
  <si>
    <t>Přesun hmot procentní pro vzduchotechniku v objektech výšky do 12 m</t>
  </si>
  <si>
    <t>-283060915</t>
  </si>
  <si>
    <t>Přesun hmot pro vzduchotechniku stanovený procentní sazbou (%) z ceny vodorovná dopravní vzdálenost do 50 m v objektech výšky do 12 m</t>
  </si>
  <si>
    <t>751-2</t>
  </si>
  <si>
    <t>Vzduchotechnika - ostatní</t>
  </si>
  <si>
    <t>61</t>
  </si>
  <si>
    <t>751-R.001</t>
  </si>
  <si>
    <t>Odvod kondenzátu do kanalizace</t>
  </si>
  <si>
    <t>120</t>
  </si>
  <si>
    <t>751-R.002</t>
  </si>
  <si>
    <t>Nátěry potrubí dle vzorníku RAL hygienické antibakteriální - odhad</t>
  </si>
  <si>
    <t>122</t>
  </si>
  <si>
    <t>63</t>
  </si>
  <si>
    <t>751-R.003</t>
  </si>
  <si>
    <t>Drobný montážní materiál (spojky, uchyty, páska, konzoly,…) - cca.300kg</t>
  </si>
  <si>
    <t>124</t>
  </si>
  <si>
    <t>751-R.004</t>
  </si>
  <si>
    <t>Koordinace profesí</t>
  </si>
  <si>
    <t>hod</t>
  </si>
  <si>
    <t>126</t>
  </si>
  <si>
    <t>65</t>
  </si>
  <si>
    <t>751-R.005</t>
  </si>
  <si>
    <t>Zaregulování systému -VZT</t>
  </si>
  <si>
    <t>128</t>
  </si>
  <si>
    <t>751-R.006</t>
  </si>
  <si>
    <t xml:space="preserve">Napojení  na elektro, MaR propojení čidel a snímačů</t>
  </si>
  <si>
    <t>130</t>
  </si>
  <si>
    <t>67</t>
  </si>
  <si>
    <t>751-R.007</t>
  </si>
  <si>
    <t>Propojení kabeláží VZT zařízení a ovládacích modulů MaR dle zapojení výrobce nebo dodavatele</t>
  </si>
  <si>
    <t>132</t>
  </si>
  <si>
    <t>751-R.008</t>
  </si>
  <si>
    <t>Provozní zkoušky, drobné úpravy dokončovací, zaškolení obsluhy</t>
  </si>
  <si>
    <t>134</t>
  </si>
  <si>
    <t>69</t>
  </si>
  <si>
    <t>751-R.009</t>
  </si>
  <si>
    <t>Měření ke kolaudaci</t>
  </si>
  <si>
    <t>136</t>
  </si>
  <si>
    <t>751-R.010</t>
  </si>
  <si>
    <t>Drobný materiál ostatní (štítky, cedule,……)</t>
  </si>
  <si>
    <t>138</t>
  </si>
  <si>
    <t>71</t>
  </si>
  <si>
    <t>751-R.011</t>
  </si>
  <si>
    <t>Ostatní položky - záruky, servis, přesun hmot</t>
  </si>
  <si>
    <t>140</t>
  </si>
  <si>
    <t>751-R.012</t>
  </si>
  <si>
    <t>Ostatní podružné náklady - režie, spotř.materiál, dopravné, atd…</t>
  </si>
  <si>
    <t>142</t>
  </si>
  <si>
    <t>HZS</t>
  </si>
  <si>
    <t>Hodinové zúčtovací sazby</t>
  </si>
  <si>
    <t>73</t>
  </si>
  <si>
    <t>HZS2491</t>
  </si>
  <si>
    <t>MONTÁŽ - Hodinová zúčtovací sazba dělník zednických výpomocí</t>
  </si>
  <si>
    <t>512</t>
  </si>
  <si>
    <t>-471975834</t>
  </si>
  <si>
    <t xml:space="preserve">Hodinové zúčtovací sazby profesí PSV  zednické výpomoci a pomocné práce PSV dělník zednických výpomocí
Sekání drážek a prostupů, hrubé zapravení</t>
  </si>
  <si>
    <t>HZS3211</t>
  </si>
  <si>
    <t>MONTÁŽ - Hodinová zúčtovací sazba montér vzduchotechniky a chlazení</t>
  </si>
  <si>
    <t>-1790735946</t>
  </si>
  <si>
    <t xml:space="preserve">Hodinové zúčtovací sazby montáží technologických zařízení  na stavebních objektech montér vzduchotechniky a chlazení  
Montáž potrubí, elementů a zařízení VZT</t>
  </si>
  <si>
    <t>VRN</t>
  </si>
  <si>
    <t>Vedlejší rozpočtové náklady</t>
  </si>
  <si>
    <t>VRN1</t>
  </si>
  <si>
    <t>Průzkumné, geodetické a projektové práce</t>
  </si>
  <si>
    <t>75</t>
  </si>
  <si>
    <t>013244000</t>
  </si>
  <si>
    <t>Dokumentace pro provádění stavby</t>
  </si>
  <si>
    <t>soubor</t>
  </si>
  <si>
    <t>1024</t>
  </si>
  <si>
    <t>960641324</t>
  </si>
  <si>
    <t>013254000</t>
  </si>
  <si>
    <t>Dokumentace skutečného provedení stavby</t>
  </si>
  <si>
    <t>1931265738</t>
  </si>
  <si>
    <t>D1.4.3 - Vytápění, chlazení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</si>
  <si>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</si>
  <si>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</si>
  <si>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</si>
  <si>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</si>
  <si>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</si>
  <si>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739 - Ústřední vytápění - ostatní</t>
  </si>
  <si>
    <t xml:space="preserve">    751 - Klimatizace</t>
  </si>
  <si>
    <t xml:space="preserve">    VRN9 - Ostatní náklady</t>
  </si>
  <si>
    <t>713463131</t>
  </si>
  <si>
    <t>Montáž izolace tepelné potrubí potrubními pouzdry bez úpravy slepenými 1x tl izolace do 25 mm</t>
  </si>
  <si>
    <t>1915620314</t>
  </si>
  <si>
    <t xml:space="preserve">Montáž izolace tepelné potrubí a ohybů tvarovkami nebo deskami  potrubními pouzdry bez povrchové úpravy (izolační materiál ve specifikaci) přilepenými v příčných a podélných spojích izolace potrubí jednovrstvá, tloušťky izolace do 25 mm</t>
  </si>
  <si>
    <t>28377045</t>
  </si>
  <si>
    <t>pouzdro izolační potrubní z pěnového polyetylenu 22/20mm</t>
  </si>
  <si>
    <t>-1511256315</t>
  </si>
  <si>
    <t>28377048</t>
  </si>
  <si>
    <t>pouzdro izolační potrubní z pěnového polyetylenu 28/20mm</t>
  </si>
  <si>
    <t>1171612842</t>
  </si>
  <si>
    <t>28377055</t>
  </si>
  <si>
    <t>pouzdro izolační potrubní z pěnového polyetylenu 35/20mm</t>
  </si>
  <si>
    <t>1389154090</t>
  </si>
  <si>
    <t>2113565419</t>
  </si>
  <si>
    <t>731</t>
  </si>
  <si>
    <t>Ústřední vytápění - kotelny</t>
  </si>
  <si>
    <t>731251R01</t>
  </si>
  <si>
    <t>Kotel ocelový elektrický závěsný přímotopný o výkonu 14 kW</t>
  </si>
  <si>
    <t>-1975191059</t>
  </si>
  <si>
    <t>Elektrokotel např. Protherm Ray 14 o maximálním výkonu 14 kW,včetně čidel, čerpadla, pojistného ventilu,exp. nádoby 7litrů, tepelné izolace, 400V, výkonový krok 2,3kW armatur regulace a příslušenství - integrovaná ekvitermní regulace</t>
  </si>
  <si>
    <t>731251R02</t>
  </si>
  <si>
    <t>Přídavné ekvitermní čidlo</t>
  </si>
  <si>
    <t>-895667336</t>
  </si>
  <si>
    <t xml:space="preserve">Přídavné ekvitermní čidlo, včetně montáže
</t>
  </si>
  <si>
    <t>731251R03</t>
  </si>
  <si>
    <t xml:space="preserve">Zprovoznění elektrokotle a nastavení regulace  </t>
  </si>
  <si>
    <t>1472536874</t>
  </si>
  <si>
    <t xml:space="preserve">Zprovoznění elektrokotle a nastavení regulace  
</t>
  </si>
  <si>
    <t>998731202</t>
  </si>
  <si>
    <t>Přesun hmot procentní pro kotelny v objektech v přes 6 do 12 m</t>
  </si>
  <si>
    <t>-1858861715</t>
  </si>
  <si>
    <t xml:space="preserve">Přesun hmot pro kotelny  stanovený procentní sazbou (%) z ceny vodorovná dopravní vzdálenost do 50 m v objektech výšky přes 6 do 12 m</t>
  </si>
  <si>
    <t>732</t>
  </si>
  <si>
    <t>Ústřední vytápění - strojovny</t>
  </si>
  <si>
    <t>732331614</t>
  </si>
  <si>
    <t>Nádoba tlaková expanzní pro topnou a chladicí soustavu s membránou závitové připojení PN 0,6 o objemu 25 l</t>
  </si>
  <si>
    <t>-614037365</t>
  </si>
  <si>
    <t>Nádoby expanzní tlakové pro topné a chladicí soustavy s membránou bez pojistného ventilu se závitovým připojením PN 0,6 o objemu 25 l</t>
  </si>
  <si>
    <t>732331777</t>
  </si>
  <si>
    <t>Příslušenství k expanzním nádobám bezpečnostní uzávěr G 3/4 k měření tlaku</t>
  </si>
  <si>
    <t>500087457</t>
  </si>
  <si>
    <t>Nádoby expanzní tlakové příslušenství k expanzním nádobám bezpečnostní uzávěr k měření tlaku G 3/4</t>
  </si>
  <si>
    <t>998732202</t>
  </si>
  <si>
    <t>Přesun hmot procentní pro strojovny v objektech v přes 6 do 12 m</t>
  </si>
  <si>
    <t>-1705620926</t>
  </si>
  <si>
    <t xml:space="preserve">Přesun hmot pro strojovny  stanovený procentní sazbou (%) z ceny vodorovná dopravní vzdálenost do 50 m v objektech výšky přes 6 do 12 m</t>
  </si>
  <si>
    <t>733</t>
  </si>
  <si>
    <t>Ústřední vytápění - rozvodné potrubí</t>
  </si>
  <si>
    <t>733223204</t>
  </si>
  <si>
    <t>Potrubí měděné tvrdé spojované tvrdým pájením D 22x1 mm</t>
  </si>
  <si>
    <t>1172754002</t>
  </si>
  <si>
    <t>Potrubí z trubek měděných tvrdých spojovaných tvrdým pájením Ø 22/1</t>
  </si>
  <si>
    <t>733223205</t>
  </si>
  <si>
    <t>Potrubí měděné tvrdé spojované tvrdým pájením D 28x1,5 mm</t>
  </si>
  <si>
    <t>-1429581075</t>
  </si>
  <si>
    <t>Potrubí z trubek měděných tvrdých spojovaných tvrdým pájením Ø 28/1,5</t>
  </si>
  <si>
    <t>733223206</t>
  </si>
  <si>
    <t>Potrubí měděné tvrdé spojované tvrdým pájením D 35x1,5 mm</t>
  </si>
  <si>
    <t>1233687257</t>
  </si>
  <si>
    <t>Potrubí z trubek měděných tvrdých spojovaných tvrdým pájením Ø 35/1,5</t>
  </si>
  <si>
    <t>733291101</t>
  </si>
  <si>
    <t>Zkouška těsnosti potrubí měděné D do 35x1,5</t>
  </si>
  <si>
    <t>-1492837115</t>
  </si>
  <si>
    <t xml:space="preserve">Zkoušky těsnosti potrubí z trubek měděných  Ø do 35/1,5</t>
  </si>
  <si>
    <t>998733202</t>
  </si>
  <si>
    <t>Přesun hmot procentní pro rozvody potrubí v objektech v přes 6 do 12 m</t>
  </si>
  <si>
    <t>-1198356185</t>
  </si>
  <si>
    <t xml:space="preserve">Přesun hmot pro rozvody potrubí  stanovený procentní sazbou z ceny vodorovná dopravní vzdálenost do 50 m v objektech výšky přes 6 do 12 m</t>
  </si>
  <si>
    <t>734</t>
  </si>
  <si>
    <t>Ústřední vytápění - armatury</t>
  </si>
  <si>
    <t>734211119</t>
  </si>
  <si>
    <t>Ventil závitový odvzdušňovací G 3/8 PN 14 do 120°C automatický</t>
  </si>
  <si>
    <t>-802690378</t>
  </si>
  <si>
    <t>Ventily odvzdušňovací závitové automatické PN 14 do 120°C G 3/8</t>
  </si>
  <si>
    <t>734220R01</t>
  </si>
  <si>
    <t>Přepouštěcí ventil G 1 PN 20 do 100°C</t>
  </si>
  <si>
    <t>-237687860</t>
  </si>
  <si>
    <t>734291123</t>
  </si>
  <si>
    <t>Kohout plnící a vypouštěcí G 1/2 PN 10 do 90°C závitový</t>
  </si>
  <si>
    <t>2055369567</t>
  </si>
  <si>
    <t>Ostatní armatury kohouty plnicí a vypouštěcí PN 10 do 90°C G 1/2</t>
  </si>
  <si>
    <t>734291R01</t>
  </si>
  <si>
    <t xml:space="preserve">Magnetický odlučovač nečistot a kalů G 1" PN 10 do 120°C včetně odkalení </t>
  </si>
  <si>
    <t>1796489829</t>
  </si>
  <si>
    <t>734292714</t>
  </si>
  <si>
    <t>Kohout kulový přímý G 3/4 PN 42 do 185°C vnitřní závit</t>
  </si>
  <si>
    <t>-982125470</t>
  </si>
  <si>
    <t>Ostatní armatury kulové kohouty PN 42 do 185°C přímé vnitřní závit G 3/4</t>
  </si>
  <si>
    <t>734292715</t>
  </si>
  <si>
    <t>Kohout kulový přímý G 1 PN 42 do 185°C vnitřní závit</t>
  </si>
  <si>
    <t>1454172342</t>
  </si>
  <si>
    <t>Ostatní armatury kulové kohouty PN 42 do 185°C přímé vnitřní závit G 1</t>
  </si>
  <si>
    <t>734411127</t>
  </si>
  <si>
    <t>Teploměr technický s pevným stonkem a jímkou zadní připojení průměr 100 mm délky 100 mm</t>
  </si>
  <si>
    <t>382964015</t>
  </si>
  <si>
    <t>Teploměry technické s pevným stonkem a jímkou zadní připojení (axiální) průměr 100 mm délka stonku 100 mm</t>
  </si>
  <si>
    <t>734411601</t>
  </si>
  <si>
    <t>Ochranná jímka se závitem do G 1</t>
  </si>
  <si>
    <t>-1140622075</t>
  </si>
  <si>
    <t>Teploměry technické ochranné jímky se závitem do G 1</t>
  </si>
  <si>
    <t>734421112</t>
  </si>
  <si>
    <t>Tlakoměr s pevným stonkem a zpětnou klapkou tlak 0-16 bar průměr 63 mm zadní připojení</t>
  </si>
  <si>
    <t>-560610484</t>
  </si>
  <si>
    <t>Tlakoměry s pevným stonkem a zpětnou klapkou zadní připojení (axiální) tlaku 0–16 bar průměru 63 mm</t>
  </si>
  <si>
    <t>734424101</t>
  </si>
  <si>
    <t>Kondenzační smyčka k přivaření zahnutá PN 250 do 300°C</t>
  </si>
  <si>
    <t>1869891031</t>
  </si>
  <si>
    <t>Tlakoměry kondenzační smyčky k přivaření, PN 250 do 300°C zahnuté</t>
  </si>
  <si>
    <t>998734202</t>
  </si>
  <si>
    <t>Přesun hmot procentní pro armatury v objektech v přes 6 do 12 m</t>
  </si>
  <si>
    <t>-505094353</t>
  </si>
  <si>
    <t xml:space="preserve">Přesun hmot pro armatury  stanovený procentní sazbou (%) z ceny vodorovná dopravní vzdálenost do 50 m v objektech výšky přes 6 do 12 m</t>
  </si>
  <si>
    <t>735</t>
  </si>
  <si>
    <t>Ústřední vytápění - otopná tělesa</t>
  </si>
  <si>
    <t>735511007</t>
  </si>
  <si>
    <t>Podlahové vytápění - rozvodné potrubí polyethylen PE-Xa 17x2,0 mm pro systémovou desku rozteč 100 mm</t>
  </si>
  <si>
    <t>-1991805573</t>
  </si>
  <si>
    <t>Trubkové teplovodní podlahové vytápění rozvod v systémové desce potrubí polyethylen PE-Xa rozvodné potrubí 17x2 mm, rozteč 100 mm</t>
  </si>
  <si>
    <t>735511008</t>
  </si>
  <si>
    <t>Podlahové vytápění - systémová deska s kombinovanou tepelnou a kročejovou izolací celkové výšky 50 až 53 mm</t>
  </si>
  <si>
    <t>63347488</t>
  </si>
  <si>
    <t>Trubkové teplovodní podlahové vytápění rozvod v systémové desce systémová deska s tepelnou izolací, celkové výšky 50 až 53 mm</t>
  </si>
  <si>
    <t>735511039</t>
  </si>
  <si>
    <t>Podlahové vytápění - uchycovací klip potrubí ke kari síti</t>
  </si>
  <si>
    <t>1571746585</t>
  </si>
  <si>
    <t>Trubkové teplovodní podlahové vytápění rozvod s přichycením ke kari síti kari síť uchycovací klipy</t>
  </si>
  <si>
    <t>735511062</t>
  </si>
  <si>
    <t>Podlahové vytápění - obvodový dilatační pás samolepící s folií</t>
  </si>
  <si>
    <t>-54514490</t>
  </si>
  <si>
    <t>Trubkové teplovodní podlahové vytápění doplňkové prvky okrajový izolační pruh</t>
  </si>
  <si>
    <t>735511063</t>
  </si>
  <si>
    <t>Podlahové vytápění - ochranná trubka potrubí podlahového topení</t>
  </si>
  <si>
    <t>1517107574</t>
  </si>
  <si>
    <t>Trubkové teplovodní podlahové vytápění doplňkové prvky ochranná trubka</t>
  </si>
  <si>
    <t>735511084</t>
  </si>
  <si>
    <t>Podlahové vytápění - rozdělovač mosazný s průtokoměry pětiokruhový</t>
  </si>
  <si>
    <t>-689558481</t>
  </si>
  <si>
    <t>Mosazný rozdělovač - sberač podlahových okruhů s předregulací a regul.ventily nízkoteplotní, zkompletovaný povrchově upravený, ventily pro ruční uzavírání jednotlivých smyček, vč.uzavírání rozdělovače a sběrače, průtokoměrů, regul.ventilů, předregulace, odvzdušnění, vypouštění, úchytů ke konstrukci, regulačních ventilů okruhů a příslušenství (min. dimenze rozdělovače-sběrač dimenze DN25) Přísluš.rozdělovače - 2*kulový uzávěr 1", 2xvypouštění, 2xodvzdušnění, připojovací svěrné šroubení EK pro potrubí 18*2mm - 12ks teploměr, manometr, průtokoměry, předregul. a regul.ventily, držáky atd.
 - mosazný 5 vývodů</t>
  </si>
  <si>
    <t>735511090</t>
  </si>
  <si>
    <t>Podlahové vytápění - rozdělovač mosazný s průtokoměry jedenáctiokruhový</t>
  </si>
  <si>
    <t>725460139</t>
  </si>
  <si>
    <t>Mosazný rozdělovač - sberač podlahových okruhů s předregulací a regul.ventily nízkoteplotní, zkompletovaný povrchově upravený, ventily pro ruční uzavírání jednotlivých smyček, vč.uzavírání rozdělovače a sběrače, průtokoměrů, regul.ventilů, předregulace, odvzdušnění, vypouštění, úchytů ke konstrukci, regulačních ventilů okruhů a příslušenství (min. dimenze rozdělovače-sběrač dimenze DN25) Přísluš.rozdělovače 2*kulový uzávěr 1", 2xvypouštění, 2xodvzdušnění, připojovací svěrné šroubení EK pro potrubí 18*2mm - 22ks teploměr, manometr, průtokoměry, předregul. a regul.ventily, držáky atd.
 - mosazný 11 vývodů</t>
  </si>
  <si>
    <t>735511102</t>
  </si>
  <si>
    <t>Podlahové vytápění - skříň podomítková pro rozdělovač s 2-6 okruhy</t>
  </si>
  <si>
    <t>-1896885635</t>
  </si>
  <si>
    <t>Podlahové vytápění - skříňka rozdělovače pod omítku pro rozdělovače - sběrače 5 vývodů - komaxitovaná uzamykatelná vč.příslušenství o rozměrech o 600x600x120mm</t>
  </si>
  <si>
    <t>735511105</t>
  </si>
  <si>
    <t>Podlahové vytápění - skříň podomítková pro rozdělovač s 9-12 okruhy</t>
  </si>
  <si>
    <t>-2141604458</t>
  </si>
  <si>
    <t>Podlahové vytápění - skříňka rozdělovače pod omítku pro rozdělovače - sběrače 11 vývodů - komaxitovaná uzamykatelná vč.příslušenství o rozměrech1000x600x120mm</t>
  </si>
  <si>
    <t>7355111R1</t>
  </si>
  <si>
    <t>Podlahové vytápění - prostorový termostat programovatelný týdenní</t>
  </si>
  <si>
    <t>118651822</t>
  </si>
  <si>
    <t xml:space="preserve">Prostorový termostat např.PT713, Elektrobock je termostat s prostorovým čidlem navržený pro ovládání podlahového vytápění - fukce předčasného zapnutí
Funkce: 9 týdenních programů s 6-ti teplotními změnami na den, podsvícený displejmožnost výběru mezi PI regulací a hysterezí, nastavení minimální doby zapnutí zdroje tepla, předvídavý systém (zaručuje určenou teplotu v požadovaném čase)provozní režimy: AUTO/MANU/OFF/DOVOLENÁ, volba sudý/lichý týden (vhodné při směnném provozu), funkce „ otevřené okno“ (automatický útlum při náhlém poklesu teploty), rychlá změna požadované teploty, informace o hodinách provozufunkce TEST pro ověření správného zapojení, dětská pojistka – uzamčení kláves záloha při výpadku napětí více jak 100 hodin (dobíjecí baterie NiMH), jednoduchá montáž systémem PLUG-IN                                                                                    Technické parametry:
Napájení síťové: (230 V/ 50 Hz), Typ termostatu: drátový, Přesnost: 0,5 °C, Rozměry (DxŠxH): 81x81x47 mm, Stupeň krytí: IP20, Spínací prvek: relé, Výstup  12 A, Teplotní změny na den 6, Nastavení teplot po: 0,5 °C, Min. indikační skok: 0,1 °C, Zálohovací baterie Ano (dobíjecí NiMH, &gt; 100 hodin)                                           - umístění termostatů odsouhalsit investorem</t>
  </si>
  <si>
    <t>735511143</t>
  </si>
  <si>
    <t>Podlahové vytápění - elektrotermická hlavice (termopohon)</t>
  </si>
  <si>
    <t>-1174092131</t>
  </si>
  <si>
    <t>Termopohon pro ovládání jednotlivých smyček podlahového vytápění, kompatibilní s dodanými ventily na rozdělovači sběrači - 230V (2 draty) 1,8W</t>
  </si>
  <si>
    <t>735R00001</t>
  </si>
  <si>
    <t>Elektrický přímotopný konvektor 500 W</t>
  </si>
  <si>
    <t>1185058262</t>
  </si>
  <si>
    <t>Elektrický přímotopný konvektor 500 W. např. ECOFLEX TAC 10 Konvektor je standardně vybaven elektronickým termostatem (přesnost 0,1°C). Stupnice otočného kolečka termostatu je vybavena přímou volbou teploty (12°C-30°C) a dá přepínačem (komfor, útlum, nezámrzná teplota (7°C). Konvektor je tvořen karosáží z ocelového plechu, řídící jednotkou a lamelovým topným tělesem. Povrch konvektoru je opatřen bílým komaxitem včetně mřížky.</t>
  </si>
  <si>
    <t>735R00002</t>
  </si>
  <si>
    <t>Elektrický přímotopný konvektor 750 W</t>
  </si>
  <si>
    <t>-1919655176</t>
  </si>
  <si>
    <t>Elektrický přímotopný konvektor 750 W. např. ECOFLEX TAC 10 Konvektor je standardně vybaven elektronickým termostatem (přesnost 0,1°C). Stupnice otočného kolečka termostatu je vybavena přímou volbou teploty (12°C-30°C) a dá přepínačem (komfor, útlum, nezámrzná teplota (7°C). Konvektor je tvořen karosáží z ocelového plechu, řídící jednotkou a lamelovým topným tělesem. Povrch konvektoru je opatřen bílým komaxitem včetně mřížky.</t>
  </si>
  <si>
    <t>735R00003</t>
  </si>
  <si>
    <t>Elektrický přímotopný konvektor 1000 W</t>
  </si>
  <si>
    <t>-24505126</t>
  </si>
  <si>
    <t>Elektrický přímotopný konvektor 1000 W. např. ECOFLEX TAC 10 Konvektor je standardně vybaven elektronickým termostatem (přesnost 0,1°C). Stupnice otočného kolečka termostatu je vybavena přímou volbou teploty (12°C-30°C) a dá přepínačem (komfor, útlum, nezámrzná teplota (7°C). Konvektor je tvořen karosáží z ocelového plechu, řídící jednotkou a lamelovým topným tělesem. Povrch konvektoru je opatřen bílým komaxitem včetně mřížky.</t>
  </si>
  <si>
    <t>735R00004</t>
  </si>
  <si>
    <t>Elektrický přímotopný konvektor 2000 W</t>
  </si>
  <si>
    <t>-1093718998</t>
  </si>
  <si>
    <t>Elektrický přímotopný konvektor 2000 W. např. ECOFLEX TAC 10 Konvektor je standardně vybaven elektronickým termostatem (přesnost 0,1°C). Stupnice otočného kolečka termostatu je vybavena přímou volbou teploty (12°C-30°C) a dá přepínačem (komfor, útlum, nezámrzná teplota (7°C). Konvektor je tvořen karosáží z ocelového plechu, řídící jednotkou a lamelovým topným tělesem. Povrch konvektoru je opatřen bílým komaxitem včetně mřížky.</t>
  </si>
  <si>
    <t>735R00005</t>
  </si>
  <si>
    <t>Elektrické koupelnové trubkové otopné těleso 1500x450 - 400W</t>
  </si>
  <si>
    <t>1699373478</t>
  </si>
  <si>
    <t>Elektrické koupelnové trubkové otopné těleso 1500x450 - 400W, např. KLTE, Korado o rozměru šxv mm s integrovaným elektrickým otopným tělesem s připojením do zásuvky 220V přes programovatelný termostat.</t>
  </si>
  <si>
    <t>735R00020</t>
  </si>
  <si>
    <t>Elektrické koupelnové trubkové otopné těleso 1820x600 - 600W</t>
  </si>
  <si>
    <t>-1150211612</t>
  </si>
  <si>
    <t>Elektrické koupelnové trubkové otopné těleso 1820x600 - 600W, např. KLTE, Korado o rozměru šxv mm s integrovaným elektrickým otopným tělesem s připojením do zásuvky 220V přes programovatelný termostat.</t>
  </si>
  <si>
    <t>735R00006</t>
  </si>
  <si>
    <t>Vestavěný termostat na sítové vidlici</t>
  </si>
  <si>
    <t>1214983611</t>
  </si>
  <si>
    <t>Vestavěný termostat na sítové vidlici umožňující ruční nastavení požadované teploty (režim zapnutí a vypnutí)</t>
  </si>
  <si>
    <t>735R00007</t>
  </si>
  <si>
    <t>Sálavý topný panel např. ECOSUN 100K+ bílá infrapanel nízkoteplotní, 32 x 50 cm; 100W</t>
  </si>
  <si>
    <t>30265121</t>
  </si>
  <si>
    <t xml:space="preserve">Sálavý topný panel např. ECOSUN K+, Fenix,  100K+ bílá infrapanel nízkoteplotní, 32 x 50 cm; 100W, nízkoteplotní infrapanely, jejichž základem je topná fólie ve schránce z ocelového plechu. Čelní stěna panelu má speciální úpravu a to jak na vnitřní straně tak na vnější pracovní ploše, Panel je určen k pevné instalaci na stěnu s připojením přívodního vodiče do instalační krabice; napájení 230V/50Hz; třída ochrany I.; IP 44. Panel je opatřen tepelnou pojistkou chránící panel proti přehřátí ovládaný externím prostorovým termostatem Stropní instalační rám není součástí výrobku.</t>
  </si>
  <si>
    <t>735R00008</t>
  </si>
  <si>
    <t>Sálavý topný panel např. ECOSUN 200K+ bílá infrapanel nízkoteplotní, 32 x 75 cm; 200W</t>
  </si>
  <si>
    <t>134890403</t>
  </si>
  <si>
    <t>Sálavý topný panel např. ECOSUN K+, Fenix, 200K+ bílá infrapanel nízkoteplotní, 32 x 75 cm; 200W, nízkoteplotní infrapanely, jejichž základem je topná fólie ve schránce z ocelového plechu. Čelní stěna panelu má speciální úpravu a to jak na vnitřní straně tak na vnější pracovní ploše, Panel je určen k pevné instalaci na stěnu s připojením přívodního vodiče do instalační krabice; napájení 230V/50Hz; třída ochrany I.; IP 44. Panel je opatřen tepelnou pojistkou chránící panel proti přehřátí ovládaný externím prostorovým termostatem Stropní instalační rám není součástí výrobku.</t>
  </si>
  <si>
    <t>735R00009</t>
  </si>
  <si>
    <t>Rám pro upevnění topných panelů na stěnu</t>
  </si>
  <si>
    <t>-100858046</t>
  </si>
  <si>
    <t>735R00010</t>
  </si>
  <si>
    <t>Prostorový termostat pro ovládání přímotopů s odělěným čidlem - bezpotenciální</t>
  </si>
  <si>
    <t>447104883</t>
  </si>
  <si>
    <t>Prostorový termostat pro ovládání přímotopů s odělěným čidlem - bezpotenciální - včetně dodávky kabeláže (montáž + materiál) k čidlu teploty umístěných ve světlíkách a ovládací termostaty umístěné v technické místnosti - umístění termostatů odsouhlasit investorem</t>
  </si>
  <si>
    <t>735R00011</t>
  </si>
  <si>
    <t>Spínač pro ovládání sálavých panelů v prostoru recepce</t>
  </si>
  <si>
    <t>567907965</t>
  </si>
  <si>
    <t>Spínač pro ovládání sálavých panelů v prostoru recepce včetně kabeláže</t>
  </si>
  <si>
    <t>735R00012</t>
  </si>
  <si>
    <t>Propojení prostorových termostatů a termopohonů podlahového vytápění v rámci rozdělovače sběrače podlahového vytápění pro RS11</t>
  </si>
  <si>
    <t>-803405206</t>
  </si>
  <si>
    <t>Propojení prostorových termostatů a termopohonů podlahového vytápění. (Kabeláže po objektu-dodávkou elektro) - v rámci rozdělovače sběrače podlahového vytápění pro RS11 (11 termopohonů + 5 prostorových termostatů)</t>
  </si>
  <si>
    <t>735R00013</t>
  </si>
  <si>
    <t>Propojení prostorových termostatů a termopohonů podlahového vytápění v rámci rozdělovače sběrače podlahového vytápění pro RS5</t>
  </si>
  <si>
    <t>-871412930</t>
  </si>
  <si>
    <t>Propojení prostorových termostatů a termopohonů podlahového vytápění. (Kabeláže po objektu-dodávkou elektro) - v rámci rozdělovače sběrače podlahového vytápění pro RS5 (5 termopohonů + 1 prostorový termostat)</t>
  </si>
  <si>
    <t>735R00014</t>
  </si>
  <si>
    <t>Podlahové vytápění - fixační oblouk 90° pro potrubí 18x2mm</t>
  </si>
  <si>
    <t>319467702</t>
  </si>
  <si>
    <t>735R00015</t>
  </si>
  <si>
    <t>Podlahové vytápění - připojovací šroubení rozdělovače a armatur</t>
  </si>
  <si>
    <t>403726491</t>
  </si>
  <si>
    <t>735R00016</t>
  </si>
  <si>
    <t>Podlahové vytápění - plastifikátor do betonu</t>
  </si>
  <si>
    <t>lt</t>
  </si>
  <si>
    <t>-1790220938</t>
  </si>
  <si>
    <t>735R00017</t>
  </si>
  <si>
    <t>Podlahové vytápění - fixace potrubí proti vztlaku před betonáží</t>
  </si>
  <si>
    <t>803894224</t>
  </si>
  <si>
    <t>735R00018</t>
  </si>
  <si>
    <t>Podlahové vytápění - drobný montážní materiál - cca 20 kg</t>
  </si>
  <si>
    <t>929530170</t>
  </si>
  <si>
    <t>998735202</t>
  </si>
  <si>
    <t>Přesun hmot procentní pro otopná tělesa v objektech v přes 6 do 12 m</t>
  </si>
  <si>
    <t>-1396799719</t>
  </si>
  <si>
    <t xml:space="preserve">Přesun hmot pro otopná tělesa  stanovený procentní sazbou (%) z ceny vodorovná dopravní vzdálenost do 50 m v objektech výšky přes 6 do 12 m</t>
  </si>
  <si>
    <t>739</t>
  </si>
  <si>
    <t>Ústřední vytápění - ostatní</t>
  </si>
  <si>
    <t>739R00001</t>
  </si>
  <si>
    <t>Tlakové, topné zkoušky dle ČSN, chemikálie, dopouštění systému - min.95-100 hod.</t>
  </si>
  <si>
    <t>2107594879</t>
  </si>
  <si>
    <t>739R00002</t>
  </si>
  <si>
    <t>Propláchnutí systému před finálním napuštěním</t>
  </si>
  <si>
    <t>182358438</t>
  </si>
  <si>
    <t>739R00003</t>
  </si>
  <si>
    <t>Dilatační a topné zkoušky, tlakové zkoušky</t>
  </si>
  <si>
    <t>-1000314843</t>
  </si>
  <si>
    <t>739R00004</t>
  </si>
  <si>
    <t>Zprovoznění systému a regulace, zaškolení obsluhy</t>
  </si>
  <si>
    <t>-971948556</t>
  </si>
  <si>
    <t>739R00005</t>
  </si>
  <si>
    <t>Vyvážení soustavy</t>
  </si>
  <si>
    <t>736878212</t>
  </si>
  <si>
    <t>739R00006</t>
  </si>
  <si>
    <t>1212595548</t>
  </si>
  <si>
    <t>Klimatizace</t>
  </si>
  <si>
    <t>751R00001</t>
  </si>
  <si>
    <t>Chladící jednotka splitová - Qch=6,6kW, Qt=7,5kW</t>
  </si>
  <si>
    <t>1297811092</t>
  </si>
  <si>
    <t xml:space="preserve">Chladící jednotka splitová - vnitřní díl  RAC DELUXE Qch=6,6kW, Qt=7,5kW např.DC24RH.NSK, LG, včetně odvodu kondenzátu, ovládání a příslušenství - opatřena nátěrem dle architektonického řešení RAL9005 ; ovládání - typový ovladač dálkový, komunikační propojení + napájení z venkovní jednotky                                
Chladící jednotka splitová - venkovní díl  RAC Qch=6,6kW, Qt=7,5kW např.DM24RH.U24, LG příkon 2,24kW/230V/25A (šxvxh) 870x655x320mm          
komunik.propojení, chladivo R32, pruž.podložka, podstavec, příslušenství - příkon 2,28kW/230V jistič 25A, komunik.propojení</t>
  </si>
  <si>
    <t>751R00002</t>
  </si>
  <si>
    <t>Chladící jednotka splitová - Qch=5kW, Qt=5,8kW</t>
  </si>
  <si>
    <t>446704119</t>
  </si>
  <si>
    <t xml:space="preserve">Chladící jednotka splitová - vnitřní díl  RAC DELUXE Qch=5kW, Qt=5,8kW např.DC18RH.NSK, LG, včetně odvodu kondenzátu, ovládání a příslušenství; ovládání - typový ovladač dálkový, komunikační propojení + napájení z venkovní jednotky                                        
Chladící jednotka splitová - venkovní díl  RAC Qch=5kW, Qt=5,8kW např.DC18RH.UL2, LG  příkon 1,61kW/230V/20A (šxvxh) 770x545x288mm, odvod kondenzátu, komunik.propojení, chladivo R32, pruž.podložka, podstavec, příslušenství</t>
  </si>
  <si>
    <t>751R00003</t>
  </si>
  <si>
    <t>Žárově pozinkovaná podstavná konstrukce, s antivibrační ochranou</t>
  </si>
  <si>
    <t>189104713</t>
  </si>
  <si>
    <t>751R00004</t>
  </si>
  <si>
    <t>Připojení na soustavu elektro a odvod kondenzátu přes sifonek</t>
  </si>
  <si>
    <t>-1475048036</t>
  </si>
  <si>
    <t>751R00005</t>
  </si>
  <si>
    <t>Případné čerpadlo kondenzátu - dodávka ZTI</t>
  </si>
  <si>
    <t>-1895949424</t>
  </si>
  <si>
    <t>751R00006</t>
  </si>
  <si>
    <t>Příslušenství chladícího okruhu</t>
  </si>
  <si>
    <t>231456746</t>
  </si>
  <si>
    <t>751R00007</t>
  </si>
  <si>
    <t>Měděné potrubí pára-chladivo 6,35/1mm (kapalina) 15,88/1mm(plyn)</t>
  </si>
  <si>
    <t>bm</t>
  </si>
  <si>
    <t>-1072388398</t>
  </si>
  <si>
    <t xml:space="preserve">Měděné potrubí pára-chladivo  včetně obalení difuzně odolnou kaučukovou izolací např.AF Armaflex, ve venkovním prostředí s oplechováním(dvojice potrubí = 1bm) - jednotky do 6,6 kW chlad.výkonu(split, multisplit) - 6,35/1mm (kapalina) 15,88/1mm(plyn)</t>
  </si>
  <si>
    <t>751R00008</t>
  </si>
  <si>
    <t>Měděné potrubí pára-chladivo 6,35/1mm (kapalina) 12,7/1mm(plyn)</t>
  </si>
  <si>
    <t>-1014658315</t>
  </si>
  <si>
    <t xml:space="preserve">Měděné potrubí pára-chladivo  včetně obalení difuzně odolnou kaučukovou izolací např.AF Armaflex, ve venkovním prostředí s oplechováním(dvojice potrubí = 1bm) - jednotky do 5 kW chlad.výkonu(split, multisplit) - 6,35/1mm (kapalina) 12,7/1mm(plyn)</t>
  </si>
  <si>
    <t>751R00009</t>
  </si>
  <si>
    <t>Naplnění systému chladivem</t>
  </si>
  <si>
    <t>-731331731</t>
  </si>
  <si>
    <t>751R00010</t>
  </si>
  <si>
    <t>Drobný montážní materiál</t>
  </si>
  <si>
    <t>kg</t>
  </si>
  <si>
    <t>-1359653757</t>
  </si>
  <si>
    <t>751R00011</t>
  </si>
  <si>
    <t>Venkovní odvody kondenzátu</t>
  </si>
  <si>
    <t>1343023258</t>
  </si>
  <si>
    <t>77</t>
  </si>
  <si>
    <t>751R00012</t>
  </si>
  <si>
    <t>Typizovaný prostup střechou pro dvě dvojice chladivového potrubí o průměru 100 mm</t>
  </si>
  <si>
    <t>-1539722547</t>
  </si>
  <si>
    <t>Typizovaný prostup střechou pro dvě dvojice chladivového potrubí o průměru 100 mm, včetně hydroizolačního napojení a montáže</t>
  </si>
  <si>
    <t>-1061137561</t>
  </si>
  <si>
    <t>79</t>
  </si>
  <si>
    <t>HZS2211</t>
  </si>
  <si>
    <t>DEMONTÁŽ - Hodinová zúčtovací sazba instalatér</t>
  </si>
  <si>
    <t>1668038371</t>
  </si>
  <si>
    <t xml:space="preserve">Hodinové zúčtovací sazby profesí PSV  provádění stavebních instalací instalatér
Demontáž stavajících akumulačních kamen - 8 ks
Demontáž stávajících přímotopů - 4 ks</t>
  </si>
  <si>
    <t>-996777968</t>
  </si>
  <si>
    <t>81</t>
  </si>
  <si>
    <t>Dokumentace pro provádění stavby - dílenská dokumentace</t>
  </si>
  <si>
    <t>1085709432</t>
  </si>
  <si>
    <t>-715682609</t>
  </si>
  <si>
    <t>VRN9</t>
  </si>
  <si>
    <t>Ostatní náklady</t>
  </si>
  <si>
    <t>83</t>
  </si>
  <si>
    <t>091003000</t>
  </si>
  <si>
    <t>Ostatní náklady bez rozlišení</t>
  </si>
  <si>
    <t>-112515181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</si>
</sst>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27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27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38</v>
      </c>
      <c r="E29" s="3"/>
      <c r="F29" s="28" t="s">
        <v>39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40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43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48" t="s">
        <v>46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47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48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49</v>
      </c>
      <c r="AI60" s="37"/>
      <c r="AJ60" s="37"/>
      <c r="AK60" s="37"/>
      <c r="AL60" s="37"/>
      <c r="AM60" s="54" t="s">
        <v>50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52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49</v>
      </c>
      <c r="AI75" s="37"/>
      <c r="AJ75" s="37"/>
      <c r="AK75" s="37"/>
      <c r="AL75" s="37"/>
      <c r="AM75" s="54" t="s">
        <v>50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PECH_001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Dům přírody PÁLAVY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2. 12. 2021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Regionální muzeum v Mikulově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54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55</v>
      </c>
      <c r="D92" s="76"/>
      <c r="E92" s="76"/>
      <c r="F92" s="76"/>
      <c r="G92" s="76"/>
      <c r="H92" s="77"/>
      <c r="I92" s="78" t="s">
        <v>56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57</v>
      </c>
      <c r="AH92" s="76"/>
      <c r="AI92" s="76"/>
      <c r="AJ92" s="76"/>
      <c r="AK92" s="76"/>
      <c r="AL92" s="76"/>
      <c r="AM92" s="76"/>
      <c r="AN92" s="78" t="s">
        <v>58</v>
      </c>
      <c r="AO92" s="76"/>
      <c r="AP92" s="80"/>
      <c r="AQ92" s="81" t="s">
        <v>59</v>
      </c>
      <c r="AR92" s="35"/>
      <c r="AS92" s="82" t="s">
        <v>60</v>
      </c>
      <c r="AT92" s="83" t="s">
        <v>61</v>
      </c>
      <c r="AU92" s="83" t="s">
        <v>62</v>
      </c>
      <c r="AV92" s="83" t="s">
        <v>63</v>
      </c>
      <c r="AW92" s="83" t="s">
        <v>64</v>
      </c>
      <c r="AX92" s="83" t="s">
        <v>65</v>
      </c>
      <c r="AY92" s="83" t="s">
        <v>66</v>
      </c>
      <c r="AZ92" s="83" t="s">
        <v>67</v>
      </c>
      <c r="BA92" s="83" t="s">
        <v>68</v>
      </c>
      <c r="BB92" s="83" t="s">
        <v>69</v>
      </c>
      <c r="BC92" s="83" t="s">
        <v>70</v>
      </c>
      <c r="BD92" s="84" t="s">
        <v>71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ROUND(SUM(AG95:AG96),2)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ROUND(SUM(AS95:AS96),2)</f>
        <v>0</v>
      </c>
      <c r="AT94" s="95">
        <f>ROUND(SUM(AV94:AW94),2)</f>
        <v>0</v>
      </c>
      <c r="AU94" s="96">
        <f>ROUND(SUM(AU95:AU96),5)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ROUND(SUM(AZ95:AZ96),2)</f>
        <v>0</v>
      </c>
      <c r="BA94" s="95">
        <f>ROUND(SUM(BA95:BA96),2)</f>
        <v>0</v>
      </c>
      <c r="BB94" s="95">
        <f>ROUND(SUM(BB95:BB96),2)</f>
        <v>0</v>
      </c>
      <c r="BC94" s="95">
        <f>ROUND(SUM(BC95:BC96),2)</f>
        <v>0</v>
      </c>
      <c r="BD94" s="97">
        <f>ROUND(SUM(BD95:BD96),2)</f>
        <v>0</v>
      </c>
      <c r="BE94" s="6"/>
      <c r="BS94" s="98" t="s">
        <v>73</v>
      </c>
      <c r="BT94" s="98" t="s">
        <v>74</v>
      </c>
      <c r="BU94" s="99" t="s">
        <v>75</v>
      </c>
      <c r="BV94" s="98" t="s">
        <v>76</v>
      </c>
      <c r="BW94" s="98" t="s">
        <v>4</v>
      </c>
      <c r="BX94" s="98" t="s">
        <v>77</v>
      </c>
      <c r="CL94" s="98" t="s">
        <v>1</v>
      </c>
    </row>
    <row r="95" s="7" customFormat="1" ht="16.5" customHeight="1">
      <c r="A95" s="100" t="s">
        <v>78</v>
      </c>
      <c r="B95" s="101"/>
      <c r="C95" s="102"/>
      <c r="D95" s="103" t="s">
        <v>79</v>
      </c>
      <c r="E95" s="103"/>
      <c r="F95" s="103"/>
      <c r="G95" s="103"/>
      <c r="H95" s="103"/>
      <c r="I95" s="104"/>
      <c r="J95" s="103" t="s">
        <v>80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'D1.4.2 - Vzduchotechnika'!J30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81</v>
      </c>
      <c r="AR95" s="101"/>
      <c r="AS95" s="107">
        <v>0</v>
      </c>
      <c r="AT95" s="108">
        <f>ROUND(SUM(AV95:AW95),2)</f>
        <v>0</v>
      </c>
      <c r="AU95" s="109">
        <f>'D1.4.2 - Vzduchotechnika'!P123</f>
        <v>0</v>
      </c>
      <c r="AV95" s="108">
        <f>'D1.4.2 - Vzduchotechnika'!J33</f>
        <v>0</v>
      </c>
      <c r="AW95" s="108">
        <f>'D1.4.2 - Vzduchotechnika'!J34</f>
        <v>0</v>
      </c>
      <c r="AX95" s="108">
        <f>'D1.4.2 - Vzduchotechnika'!J35</f>
        <v>0</v>
      </c>
      <c r="AY95" s="108">
        <f>'D1.4.2 - Vzduchotechnika'!J36</f>
        <v>0</v>
      </c>
      <c r="AZ95" s="108">
        <f>'D1.4.2 - Vzduchotechnika'!F33</f>
        <v>0</v>
      </c>
      <c r="BA95" s="108">
        <f>'D1.4.2 - Vzduchotechnika'!F34</f>
        <v>0</v>
      </c>
      <c r="BB95" s="108">
        <f>'D1.4.2 - Vzduchotechnika'!F35</f>
        <v>0</v>
      </c>
      <c r="BC95" s="108">
        <f>'D1.4.2 - Vzduchotechnika'!F36</f>
        <v>0</v>
      </c>
      <c r="BD95" s="110">
        <f>'D1.4.2 - Vzduchotechnika'!F37</f>
        <v>0</v>
      </c>
      <c r="BE95" s="7"/>
      <c r="BT95" s="111" t="s">
        <v>82</v>
      </c>
      <c r="BV95" s="111" t="s">
        <v>76</v>
      </c>
      <c r="BW95" s="111" t="s">
        <v>83</v>
      </c>
      <c r="BX95" s="111" t="s">
        <v>4</v>
      </c>
      <c r="CL95" s="111" t="s">
        <v>1</v>
      </c>
      <c r="CM95" s="111" t="s">
        <v>84</v>
      </c>
    </row>
    <row r="96" s="7" customFormat="1" ht="16.5" customHeight="1">
      <c r="A96" s="100" t="s">
        <v>78</v>
      </c>
      <c r="B96" s="101"/>
      <c r="C96" s="102"/>
      <c r="D96" s="103" t="s">
        <v>85</v>
      </c>
      <c r="E96" s="103"/>
      <c r="F96" s="103"/>
      <c r="G96" s="103"/>
      <c r="H96" s="103"/>
      <c r="I96" s="104"/>
      <c r="J96" s="103" t="s">
        <v>86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'D1.4.3 - Vytápění, chlazení'!J30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81</v>
      </c>
      <c r="AR96" s="101"/>
      <c r="AS96" s="112">
        <v>0</v>
      </c>
      <c r="AT96" s="113">
        <f>ROUND(SUM(AV96:AW96),2)</f>
        <v>0</v>
      </c>
      <c r="AU96" s="114">
        <f>'D1.4.3 - Vytápění, chlazení'!P129</f>
        <v>0</v>
      </c>
      <c r="AV96" s="113">
        <f>'D1.4.3 - Vytápění, chlazení'!J33</f>
        <v>0</v>
      </c>
      <c r="AW96" s="113">
        <f>'D1.4.3 - Vytápění, chlazení'!J34</f>
        <v>0</v>
      </c>
      <c r="AX96" s="113">
        <f>'D1.4.3 - Vytápění, chlazení'!J35</f>
        <v>0</v>
      </c>
      <c r="AY96" s="113">
        <f>'D1.4.3 - Vytápění, chlazení'!J36</f>
        <v>0</v>
      </c>
      <c r="AZ96" s="113">
        <f>'D1.4.3 - Vytápění, chlazení'!F33</f>
        <v>0</v>
      </c>
      <c r="BA96" s="113">
        <f>'D1.4.3 - Vytápění, chlazení'!F34</f>
        <v>0</v>
      </c>
      <c r="BB96" s="113">
        <f>'D1.4.3 - Vytápění, chlazení'!F35</f>
        <v>0</v>
      </c>
      <c r="BC96" s="113">
        <f>'D1.4.3 - Vytápění, chlazení'!F36</f>
        <v>0</v>
      </c>
      <c r="BD96" s="115">
        <f>'D1.4.3 - Vytápění, chlazení'!F37</f>
        <v>0</v>
      </c>
      <c r="BE96" s="7"/>
      <c r="BT96" s="111" t="s">
        <v>82</v>
      </c>
      <c r="BV96" s="111" t="s">
        <v>76</v>
      </c>
      <c r="BW96" s="111" t="s">
        <v>87</v>
      </c>
      <c r="BX96" s="111" t="s">
        <v>4</v>
      </c>
      <c r="CL96" s="111" t="s">
        <v>1</v>
      </c>
      <c r="CM96" s="111" t="s">
        <v>84</v>
      </c>
    </row>
    <row r="97" s="2" customFormat="1" ht="30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1.4.2 - Vzduchotechnika'!C2" display="/"/>
    <hyperlink ref="A96" location="'D1.4.3 - Vytápění, chlaz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88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Dům přírody PÁLAVY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2. 12. 2021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26</v>
      </c>
      <c r="F15" s="34"/>
      <c r="G15" s="34"/>
      <c r="H15" s="34"/>
      <c r="I15" s="28" t="s">
        <v>27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43.25" customHeight="1">
      <c r="A27" s="118"/>
      <c r="B27" s="119"/>
      <c r="C27" s="118"/>
      <c r="D27" s="118"/>
      <c r="E27" s="32" t="s">
        <v>91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ROUND((SUM(BE123:BE282)),  2)</f>
        <v>0</v>
      </c>
      <c r="G33" s="34"/>
      <c r="H33" s="34"/>
      <c r="I33" s="124">
        <v>0.20999999999999999</v>
      </c>
      <c r="J33" s="123">
        <f>ROUND(((SUM(BE123:BE282))*I33),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ROUND((SUM(BF123:BF282)),  2)</f>
        <v>0</v>
      </c>
      <c r="G34" s="34"/>
      <c r="H34" s="34"/>
      <c r="I34" s="124">
        <v>0.14999999999999999</v>
      </c>
      <c r="J34" s="123">
        <f>ROUND(((SUM(BF123:BF282))*I34),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ROUND((SUM(BG123:BG282)),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ROUND((SUM(BH123:BH282)),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ROUND((SUM(BI123:BI282)),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Dům přírody PÁLAVY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D1.4.2 - Vzduchotechnika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2. 12. 2021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Regionální muzeum v Mikulově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93</v>
      </c>
      <c r="D94" s="125"/>
      <c r="E94" s="125"/>
      <c r="F94" s="125"/>
      <c r="G94" s="125"/>
      <c r="H94" s="125"/>
      <c r="I94" s="125"/>
      <c r="J94" s="134" t="s">
        <v>94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95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96</v>
      </c>
    </row>
    <row r="97" s="9" customFormat="1" ht="24.96" customHeight="1">
      <c r="A97" s="9"/>
      <c r="B97" s="136"/>
      <c r="C97" s="9"/>
      <c r="D97" s="137" t="s">
        <v>97</v>
      </c>
      <c r="E97" s="138"/>
      <c r="F97" s="138"/>
      <c r="G97" s="138"/>
      <c r="H97" s="138"/>
      <c r="I97" s="138"/>
      <c r="J97" s="139">
        <f>J124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98</v>
      </c>
      <c r="E98" s="142"/>
      <c r="F98" s="142"/>
      <c r="G98" s="142"/>
      <c r="H98" s="142"/>
      <c r="I98" s="142"/>
      <c r="J98" s="143">
        <f>J125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99</v>
      </c>
      <c r="E99" s="142"/>
      <c r="F99" s="142"/>
      <c r="G99" s="142"/>
      <c r="H99" s="142"/>
      <c r="I99" s="142"/>
      <c r="J99" s="143">
        <f>J138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100</v>
      </c>
      <c r="E100" s="142"/>
      <c r="F100" s="142"/>
      <c r="G100" s="142"/>
      <c r="H100" s="142"/>
      <c r="I100" s="142"/>
      <c r="J100" s="143">
        <f>J247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101</v>
      </c>
      <c r="E101" s="138"/>
      <c r="F101" s="138"/>
      <c r="G101" s="138"/>
      <c r="H101" s="138"/>
      <c r="I101" s="138"/>
      <c r="J101" s="139">
        <f>J272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36"/>
      <c r="C102" s="9"/>
      <c r="D102" s="137" t="s">
        <v>102</v>
      </c>
      <c r="E102" s="138"/>
      <c r="F102" s="138"/>
      <c r="G102" s="138"/>
      <c r="H102" s="138"/>
      <c r="I102" s="138"/>
      <c r="J102" s="139">
        <f>J277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103</v>
      </c>
      <c r="E103" s="142"/>
      <c r="F103" s="142"/>
      <c r="G103" s="142"/>
      <c r="H103" s="142"/>
      <c r="I103" s="142"/>
      <c r="J103" s="143">
        <f>J278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104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117" t="str">
        <f>E7</f>
        <v>Dům přírody PÁLAVY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89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E9</f>
        <v>D1.4.2 - Vzduchotechnika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F12</f>
        <v xml:space="preserve"> </v>
      </c>
      <c r="G117" s="34"/>
      <c r="H117" s="34"/>
      <c r="I117" s="28" t="s">
        <v>22</v>
      </c>
      <c r="J117" s="65" t="str">
        <f>IF(J12="","",J12)</f>
        <v>2. 12. 2021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E15</f>
        <v>Regionální muzeum v Mikulově</v>
      </c>
      <c r="G119" s="34"/>
      <c r="H119" s="34"/>
      <c r="I119" s="28" t="s">
        <v>30</v>
      </c>
      <c r="J119" s="32" t="str">
        <f>E21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28</v>
      </c>
      <c r="D120" s="34"/>
      <c r="E120" s="34"/>
      <c r="F120" s="23" t="str">
        <f>IF(E18="","",E18)</f>
        <v>Vyplň údaj</v>
      </c>
      <c r="G120" s="34"/>
      <c r="H120" s="34"/>
      <c r="I120" s="28" t="s">
        <v>32</v>
      </c>
      <c r="J120" s="32" t="str">
        <f>E24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4"/>
      <c r="B122" s="145"/>
      <c r="C122" s="146" t="s">
        <v>105</v>
      </c>
      <c r="D122" s="147" t="s">
        <v>59</v>
      </c>
      <c r="E122" s="147" t="s">
        <v>55</v>
      </c>
      <c r="F122" s="147" t="s">
        <v>56</v>
      </c>
      <c r="G122" s="147" t="s">
        <v>106</v>
      </c>
      <c r="H122" s="147" t="s">
        <v>107</v>
      </c>
      <c r="I122" s="147" t="s">
        <v>108</v>
      </c>
      <c r="J122" s="147" t="s">
        <v>94</v>
      </c>
      <c r="K122" s="148" t="s">
        <v>109</v>
      </c>
      <c r="L122" s="149"/>
      <c r="M122" s="82" t="s">
        <v>1</v>
      </c>
      <c r="N122" s="83" t="s">
        <v>38</v>
      </c>
      <c r="O122" s="83" t="s">
        <v>110</v>
      </c>
      <c r="P122" s="83" t="s">
        <v>111</v>
      </c>
      <c r="Q122" s="83" t="s">
        <v>112</v>
      </c>
      <c r="R122" s="83" t="s">
        <v>113</v>
      </c>
      <c r="S122" s="83" t="s">
        <v>114</v>
      </c>
      <c r="T122" s="84" t="s">
        <v>115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="2" customFormat="1" ht="22.8" customHeight="1">
      <c r="A123" s="34"/>
      <c r="B123" s="35"/>
      <c r="C123" s="89" t="s">
        <v>116</v>
      </c>
      <c r="D123" s="34"/>
      <c r="E123" s="34"/>
      <c r="F123" s="34"/>
      <c r="G123" s="34"/>
      <c r="H123" s="34"/>
      <c r="I123" s="34"/>
      <c r="J123" s="150">
        <f>BK123</f>
        <v>0</v>
      </c>
      <c r="K123" s="34"/>
      <c r="L123" s="35"/>
      <c r="M123" s="85"/>
      <c r="N123" s="69"/>
      <c r="O123" s="86"/>
      <c r="P123" s="151">
        <f>P124+P272+P277</f>
        <v>0</v>
      </c>
      <c r="Q123" s="86"/>
      <c r="R123" s="151">
        <f>R124+R272+R277</f>
        <v>0</v>
      </c>
      <c r="S123" s="86"/>
      <c r="T123" s="152">
        <f>T124+T272+T277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73</v>
      </c>
      <c r="AU123" s="15" t="s">
        <v>96</v>
      </c>
      <c r="BK123" s="153">
        <f>BK124+BK272+BK277</f>
        <v>0</v>
      </c>
    </row>
    <row r="124" s="12" customFormat="1" ht="25.92" customHeight="1">
      <c r="A124" s="12"/>
      <c r="B124" s="154"/>
      <c r="C124" s="12"/>
      <c r="D124" s="155" t="s">
        <v>73</v>
      </c>
      <c r="E124" s="156" t="s">
        <v>117</v>
      </c>
      <c r="F124" s="156" t="s">
        <v>118</v>
      </c>
      <c r="G124" s="12"/>
      <c r="H124" s="12"/>
      <c r="I124" s="157"/>
      <c r="J124" s="158">
        <f>BK124</f>
        <v>0</v>
      </c>
      <c r="K124" s="12"/>
      <c r="L124" s="154"/>
      <c r="M124" s="159"/>
      <c r="N124" s="160"/>
      <c r="O124" s="160"/>
      <c r="P124" s="161">
        <f>P125+P138+P247</f>
        <v>0</v>
      </c>
      <c r="Q124" s="160"/>
      <c r="R124" s="161">
        <f>R125+R138+R247</f>
        <v>0</v>
      </c>
      <c r="S124" s="160"/>
      <c r="T124" s="162">
        <f>T125+T138+T247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5" t="s">
        <v>84</v>
      </c>
      <c r="AT124" s="163" t="s">
        <v>73</v>
      </c>
      <c r="AU124" s="163" t="s">
        <v>74</v>
      </c>
      <c r="AY124" s="155" t="s">
        <v>119</v>
      </c>
      <c r="BK124" s="164">
        <f>BK125+BK138+BK247</f>
        <v>0</v>
      </c>
    </row>
    <row r="125" s="12" customFormat="1" ht="22.8" customHeight="1">
      <c r="A125" s="12"/>
      <c r="B125" s="154"/>
      <c r="C125" s="12"/>
      <c r="D125" s="155" t="s">
        <v>73</v>
      </c>
      <c r="E125" s="165" t="s">
        <v>120</v>
      </c>
      <c r="F125" s="165" t="s">
        <v>121</v>
      </c>
      <c r="G125" s="12"/>
      <c r="H125" s="12"/>
      <c r="I125" s="157"/>
      <c r="J125" s="166">
        <f>BK125</f>
        <v>0</v>
      </c>
      <c r="K125" s="12"/>
      <c r="L125" s="154"/>
      <c r="M125" s="159"/>
      <c r="N125" s="160"/>
      <c r="O125" s="160"/>
      <c r="P125" s="161">
        <f>SUM(P126:P137)</f>
        <v>0</v>
      </c>
      <c r="Q125" s="160"/>
      <c r="R125" s="161">
        <f>SUM(R126:R137)</f>
        <v>0</v>
      </c>
      <c r="S125" s="160"/>
      <c r="T125" s="162">
        <f>SUM(T126:T137)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5" t="s">
        <v>84</v>
      </c>
      <c r="AT125" s="163" t="s">
        <v>73</v>
      </c>
      <c r="AU125" s="163" t="s">
        <v>82</v>
      </c>
      <c r="AY125" s="155" t="s">
        <v>119</v>
      </c>
      <c r="BK125" s="164">
        <f>SUM(BK126:BK137)</f>
        <v>0</v>
      </c>
    </row>
    <row r="126" s="2" customFormat="1" ht="44.25" customHeight="1">
      <c r="A126" s="34"/>
      <c r="B126" s="167"/>
      <c r="C126" s="168" t="s">
        <v>82</v>
      </c>
      <c r="D126" s="168" t="s">
        <v>122</v>
      </c>
      <c r="E126" s="169" t="s">
        <v>123</v>
      </c>
      <c r="F126" s="170" t="s">
        <v>124</v>
      </c>
      <c r="G126" s="171" t="s">
        <v>125</v>
      </c>
      <c r="H126" s="172">
        <v>30</v>
      </c>
      <c r="I126" s="173"/>
      <c r="J126" s="174">
        <f>ROUND(I126*H126,2)</f>
        <v>0</v>
      </c>
      <c r="K126" s="170" t="s">
        <v>1</v>
      </c>
      <c r="L126" s="35"/>
      <c r="M126" s="175" t="s">
        <v>1</v>
      </c>
      <c r="N126" s="176" t="s">
        <v>39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126</v>
      </c>
      <c r="AT126" s="179" t="s">
        <v>122</v>
      </c>
      <c r="AU126" s="179" t="s">
        <v>84</v>
      </c>
      <c r="AY126" s="15" t="s">
        <v>119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82</v>
      </c>
      <c r="BK126" s="180">
        <f>ROUND(I126*H126,2)</f>
        <v>0</v>
      </c>
      <c r="BL126" s="15" t="s">
        <v>126</v>
      </c>
      <c r="BM126" s="179" t="s">
        <v>127</v>
      </c>
    </row>
    <row r="127" s="2" customFormat="1">
      <c r="A127" s="34"/>
      <c r="B127" s="35"/>
      <c r="C127" s="34"/>
      <c r="D127" s="181" t="s">
        <v>128</v>
      </c>
      <c r="E127" s="34"/>
      <c r="F127" s="182" t="s">
        <v>124</v>
      </c>
      <c r="G127" s="34"/>
      <c r="H127" s="34"/>
      <c r="I127" s="183"/>
      <c r="J127" s="34"/>
      <c r="K127" s="34"/>
      <c r="L127" s="35"/>
      <c r="M127" s="184"/>
      <c r="N127" s="185"/>
      <c r="O127" s="73"/>
      <c r="P127" s="73"/>
      <c r="Q127" s="73"/>
      <c r="R127" s="73"/>
      <c r="S127" s="73"/>
      <c r="T127" s="7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128</v>
      </c>
      <c r="AU127" s="15" t="s">
        <v>84</v>
      </c>
    </row>
    <row r="128" s="2" customFormat="1" ht="24.15" customHeight="1">
      <c r="A128" s="34"/>
      <c r="B128" s="167"/>
      <c r="C128" s="168" t="s">
        <v>84</v>
      </c>
      <c r="D128" s="168" t="s">
        <v>122</v>
      </c>
      <c r="E128" s="169" t="s">
        <v>129</v>
      </c>
      <c r="F128" s="170" t="s">
        <v>130</v>
      </c>
      <c r="G128" s="171" t="s">
        <v>125</v>
      </c>
      <c r="H128" s="172">
        <v>18</v>
      </c>
      <c r="I128" s="173"/>
      <c r="J128" s="174">
        <f>ROUND(I128*H128,2)</f>
        <v>0</v>
      </c>
      <c r="K128" s="170" t="s">
        <v>1</v>
      </c>
      <c r="L128" s="35"/>
      <c r="M128" s="175" t="s">
        <v>1</v>
      </c>
      <c r="N128" s="176" t="s">
        <v>39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126</v>
      </c>
      <c r="AT128" s="179" t="s">
        <v>122</v>
      </c>
      <c r="AU128" s="179" t="s">
        <v>84</v>
      </c>
      <c r="AY128" s="15" t="s">
        <v>119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82</v>
      </c>
      <c r="BK128" s="180">
        <f>ROUND(I128*H128,2)</f>
        <v>0</v>
      </c>
      <c r="BL128" s="15" t="s">
        <v>126</v>
      </c>
      <c r="BM128" s="179" t="s">
        <v>131</v>
      </c>
    </row>
    <row r="129" s="2" customFormat="1">
      <c r="A129" s="34"/>
      <c r="B129" s="35"/>
      <c r="C129" s="34"/>
      <c r="D129" s="181" t="s">
        <v>128</v>
      </c>
      <c r="E129" s="34"/>
      <c r="F129" s="182" t="s">
        <v>130</v>
      </c>
      <c r="G129" s="34"/>
      <c r="H129" s="34"/>
      <c r="I129" s="183"/>
      <c r="J129" s="34"/>
      <c r="K129" s="34"/>
      <c r="L129" s="35"/>
      <c r="M129" s="184"/>
      <c r="N129" s="185"/>
      <c r="O129" s="73"/>
      <c r="P129" s="73"/>
      <c r="Q129" s="73"/>
      <c r="R129" s="73"/>
      <c r="S129" s="73"/>
      <c r="T129" s="7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128</v>
      </c>
      <c r="AU129" s="15" t="s">
        <v>84</v>
      </c>
    </row>
    <row r="130" s="2" customFormat="1" ht="16.5" customHeight="1">
      <c r="A130" s="34"/>
      <c r="B130" s="167"/>
      <c r="C130" s="168" t="s">
        <v>132</v>
      </c>
      <c r="D130" s="168" t="s">
        <v>122</v>
      </c>
      <c r="E130" s="169" t="s">
        <v>133</v>
      </c>
      <c r="F130" s="170" t="s">
        <v>134</v>
      </c>
      <c r="G130" s="171" t="s">
        <v>125</v>
      </c>
      <c r="H130" s="172">
        <v>4</v>
      </c>
      <c r="I130" s="173"/>
      <c r="J130" s="174">
        <f>ROUND(I130*H130,2)</f>
        <v>0</v>
      </c>
      <c r="K130" s="170" t="s">
        <v>1</v>
      </c>
      <c r="L130" s="35"/>
      <c r="M130" s="175" t="s">
        <v>1</v>
      </c>
      <c r="N130" s="176" t="s">
        <v>39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126</v>
      </c>
      <c r="AT130" s="179" t="s">
        <v>122</v>
      </c>
      <c r="AU130" s="179" t="s">
        <v>84</v>
      </c>
      <c r="AY130" s="15" t="s">
        <v>119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82</v>
      </c>
      <c r="BK130" s="180">
        <f>ROUND(I130*H130,2)</f>
        <v>0</v>
      </c>
      <c r="BL130" s="15" t="s">
        <v>126</v>
      </c>
      <c r="BM130" s="179" t="s">
        <v>135</v>
      </c>
    </row>
    <row r="131" s="2" customFormat="1">
      <c r="A131" s="34"/>
      <c r="B131" s="35"/>
      <c r="C131" s="34"/>
      <c r="D131" s="181" t="s">
        <v>128</v>
      </c>
      <c r="E131" s="34"/>
      <c r="F131" s="182" t="s">
        <v>134</v>
      </c>
      <c r="G131" s="34"/>
      <c r="H131" s="34"/>
      <c r="I131" s="183"/>
      <c r="J131" s="34"/>
      <c r="K131" s="34"/>
      <c r="L131" s="35"/>
      <c r="M131" s="184"/>
      <c r="N131" s="185"/>
      <c r="O131" s="73"/>
      <c r="P131" s="73"/>
      <c r="Q131" s="73"/>
      <c r="R131" s="73"/>
      <c r="S131" s="73"/>
      <c r="T131" s="7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5" t="s">
        <v>128</v>
      </c>
      <c r="AU131" s="15" t="s">
        <v>84</v>
      </c>
    </row>
    <row r="132" s="2" customFormat="1" ht="16.5" customHeight="1">
      <c r="A132" s="34"/>
      <c r="B132" s="167"/>
      <c r="C132" s="168" t="s">
        <v>136</v>
      </c>
      <c r="D132" s="168" t="s">
        <v>122</v>
      </c>
      <c r="E132" s="169" t="s">
        <v>137</v>
      </c>
      <c r="F132" s="170" t="s">
        <v>138</v>
      </c>
      <c r="G132" s="171" t="s">
        <v>139</v>
      </c>
      <c r="H132" s="172">
        <v>10</v>
      </c>
      <c r="I132" s="173"/>
      <c r="J132" s="174">
        <f>ROUND(I132*H132,2)</f>
        <v>0</v>
      </c>
      <c r="K132" s="170" t="s">
        <v>1</v>
      </c>
      <c r="L132" s="35"/>
      <c r="M132" s="175" t="s">
        <v>1</v>
      </c>
      <c r="N132" s="176" t="s">
        <v>39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126</v>
      </c>
      <c r="AT132" s="179" t="s">
        <v>122</v>
      </c>
      <c r="AU132" s="179" t="s">
        <v>84</v>
      </c>
      <c r="AY132" s="15" t="s">
        <v>119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82</v>
      </c>
      <c r="BK132" s="180">
        <f>ROUND(I132*H132,2)</f>
        <v>0</v>
      </c>
      <c r="BL132" s="15" t="s">
        <v>126</v>
      </c>
      <c r="BM132" s="179" t="s">
        <v>140</v>
      </c>
    </row>
    <row r="133" s="2" customFormat="1">
      <c r="A133" s="34"/>
      <c r="B133" s="35"/>
      <c r="C133" s="34"/>
      <c r="D133" s="181" t="s">
        <v>128</v>
      </c>
      <c r="E133" s="34"/>
      <c r="F133" s="182" t="s">
        <v>141</v>
      </c>
      <c r="G133" s="34"/>
      <c r="H133" s="34"/>
      <c r="I133" s="183"/>
      <c r="J133" s="34"/>
      <c r="K133" s="34"/>
      <c r="L133" s="35"/>
      <c r="M133" s="184"/>
      <c r="N133" s="185"/>
      <c r="O133" s="73"/>
      <c r="P133" s="73"/>
      <c r="Q133" s="73"/>
      <c r="R133" s="73"/>
      <c r="S133" s="73"/>
      <c r="T133" s="7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128</v>
      </c>
      <c r="AU133" s="15" t="s">
        <v>84</v>
      </c>
    </row>
    <row r="134" s="2" customFormat="1" ht="16.5" customHeight="1">
      <c r="A134" s="34"/>
      <c r="B134" s="167"/>
      <c r="C134" s="168" t="s">
        <v>142</v>
      </c>
      <c r="D134" s="168" t="s">
        <v>122</v>
      </c>
      <c r="E134" s="169" t="s">
        <v>143</v>
      </c>
      <c r="F134" s="170" t="s">
        <v>144</v>
      </c>
      <c r="G134" s="171" t="s">
        <v>139</v>
      </c>
      <c r="H134" s="172">
        <v>2</v>
      </c>
      <c r="I134" s="173"/>
      <c r="J134" s="174">
        <f>ROUND(I134*H134,2)</f>
        <v>0</v>
      </c>
      <c r="K134" s="170" t="s">
        <v>1</v>
      </c>
      <c r="L134" s="35"/>
      <c r="M134" s="175" t="s">
        <v>1</v>
      </c>
      <c r="N134" s="176" t="s">
        <v>39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126</v>
      </c>
      <c r="AT134" s="179" t="s">
        <v>122</v>
      </c>
      <c r="AU134" s="179" t="s">
        <v>84</v>
      </c>
      <c r="AY134" s="15" t="s">
        <v>119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82</v>
      </c>
      <c r="BK134" s="180">
        <f>ROUND(I134*H134,2)</f>
        <v>0</v>
      </c>
      <c r="BL134" s="15" t="s">
        <v>126</v>
      </c>
      <c r="BM134" s="179" t="s">
        <v>145</v>
      </c>
    </row>
    <row r="135" s="2" customFormat="1">
      <c r="A135" s="34"/>
      <c r="B135" s="35"/>
      <c r="C135" s="34"/>
      <c r="D135" s="181" t="s">
        <v>128</v>
      </c>
      <c r="E135" s="34"/>
      <c r="F135" s="182" t="s">
        <v>146</v>
      </c>
      <c r="G135" s="34"/>
      <c r="H135" s="34"/>
      <c r="I135" s="183"/>
      <c r="J135" s="34"/>
      <c r="K135" s="34"/>
      <c r="L135" s="35"/>
      <c r="M135" s="184"/>
      <c r="N135" s="185"/>
      <c r="O135" s="73"/>
      <c r="P135" s="73"/>
      <c r="Q135" s="73"/>
      <c r="R135" s="73"/>
      <c r="S135" s="73"/>
      <c r="T135" s="7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128</v>
      </c>
      <c r="AU135" s="15" t="s">
        <v>84</v>
      </c>
    </row>
    <row r="136" s="2" customFormat="1" ht="24.15" customHeight="1">
      <c r="A136" s="34"/>
      <c r="B136" s="167"/>
      <c r="C136" s="168" t="s">
        <v>147</v>
      </c>
      <c r="D136" s="168" t="s">
        <v>122</v>
      </c>
      <c r="E136" s="169" t="s">
        <v>148</v>
      </c>
      <c r="F136" s="170" t="s">
        <v>149</v>
      </c>
      <c r="G136" s="171" t="s">
        <v>150</v>
      </c>
      <c r="H136" s="186"/>
      <c r="I136" s="173"/>
      <c r="J136" s="174">
        <f>ROUND(I136*H136,2)</f>
        <v>0</v>
      </c>
      <c r="K136" s="170" t="s">
        <v>151</v>
      </c>
      <c r="L136" s="35"/>
      <c r="M136" s="175" t="s">
        <v>1</v>
      </c>
      <c r="N136" s="176" t="s">
        <v>39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126</v>
      </c>
      <c r="AT136" s="179" t="s">
        <v>122</v>
      </c>
      <c r="AU136" s="179" t="s">
        <v>84</v>
      </c>
      <c r="AY136" s="15" t="s">
        <v>119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82</v>
      </c>
      <c r="BK136" s="180">
        <f>ROUND(I136*H136,2)</f>
        <v>0</v>
      </c>
      <c r="BL136" s="15" t="s">
        <v>126</v>
      </c>
      <c r="BM136" s="179" t="s">
        <v>152</v>
      </c>
    </row>
    <row r="137" s="2" customFormat="1">
      <c r="A137" s="34"/>
      <c r="B137" s="35"/>
      <c r="C137" s="34"/>
      <c r="D137" s="181" t="s">
        <v>128</v>
      </c>
      <c r="E137" s="34"/>
      <c r="F137" s="182" t="s">
        <v>153</v>
      </c>
      <c r="G137" s="34"/>
      <c r="H137" s="34"/>
      <c r="I137" s="183"/>
      <c r="J137" s="34"/>
      <c r="K137" s="34"/>
      <c r="L137" s="35"/>
      <c r="M137" s="184"/>
      <c r="N137" s="185"/>
      <c r="O137" s="73"/>
      <c r="P137" s="73"/>
      <c r="Q137" s="73"/>
      <c r="R137" s="73"/>
      <c r="S137" s="73"/>
      <c r="T137" s="7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128</v>
      </c>
      <c r="AU137" s="15" t="s">
        <v>84</v>
      </c>
    </row>
    <row r="138" s="12" customFormat="1" ht="22.8" customHeight="1">
      <c r="A138" s="12"/>
      <c r="B138" s="154"/>
      <c r="C138" s="12"/>
      <c r="D138" s="155" t="s">
        <v>73</v>
      </c>
      <c r="E138" s="165" t="s">
        <v>154</v>
      </c>
      <c r="F138" s="165" t="s">
        <v>155</v>
      </c>
      <c r="G138" s="12"/>
      <c r="H138" s="12"/>
      <c r="I138" s="157"/>
      <c r="J138" s="166">
        <f>BK138</f>
        <v>0</v>
      </c>
      <c r="K138" s="12"/>
      <c r="L138" s="154"/>
      <c r="M138" s="159"/>
      <c r="N138" s="160"/>
      <c r="O138" s="160"/>
      <c r="P138" s="161">
        <f>SUM(P139:P246)</f>
        <v>0</v>
      </c>
      <c r="Q138" s="160"/>
      <c r="R138" s="161">
        <f>SUM(R139:R246)</f>
        <v>0</v>
      </c>
      <c r="S138" s="160"/>
      <c r="T138" s="162">
        <f>SUM(T139:T246)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5" t="s">
        <v>84</v>
      </c>
      <c r="AT138" s="163" t="s">
        <v>73</v>
      </c>
      <c r="AU138" s="163" t="s">
        <v>82</v>
      </c>
      <c r="AY138" s="155" t="s">
        <v>119</v>
      </c>
      <c r="BK138" s="164">
        <f>SUM(BK139:BK246)</f>
        <v>0</v>
      </c>
    </row>
    <row r="139" s="2" customFormat="1" ht="37.8" customHeight="1">
      <c r="A139" s="34"/>
      <c r="B139" s="167"/>
      <c r="C139" s="187" t="s">
        <v>156</v>
      </c>
      <c r="D139" s="187" t="s">
        <v>157</v>
      </c>
      <c r="E139" s="188" t="s">
        <v>158</v>
      </c>
      <c r="F139" s="189" t="s">
        <v>159</v>
      </c>
      <c r="G139" s="190" t="s">
        <v>139</v>
      </c>
      <c r="H139" s="191">
        <v>1</v>
      </c>
      <c r="I139" s="192"/>
      <c r="J139" s="193">
        <f>ROUND(I139*H139,2)</f>
        <v>0</v>
      </c>
      <c r="K139" s="189" t="s">
        <v>1</v>
      </c>
      <c r="L139" s="194"/>
      <c r="M139" s="195" t="s">
        <v>1</v>
      </c>
      <c r="N139" s="196" t="s">
        <v>39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160</v>
      </c>
      <c r="AT139" s="179" t="s">
        <v>157</v>
      </c>
      <c r="AU139" s="179" t="s">
        <v>84</v>
      </c>
      <c r="AY139" s="15" t="s">
        <v>119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82</v>
      </c>
      <c r="BK139" s="180">
        <f>ROUND(I139*H139,2)</f>
        <v>0</v>
      </c>
      <c r="BL139" s="15" t="s">
        <v>126</v>
      </c>
      <c r="BM139" s="179" t="s">
        <v>84</v>
      </c>
    </row>
    <row r="140" s="2" customFormat="1">
      <c r="A140" s="34"/>
      <c r="B140" s="35"/>
      <c r="C140" s="34"/>
      <c r="D140" s="181" t="s">
        <v>128</v>
      </c>
      <c r="E140" s="34"/>
      <c r="F140" s="182" t="s">
        <v>161</v>
      </c>
      <c r="G140" s="34"/>
      <c r="H140" s="34"/>
      <c r="I140" s="183"/>
      <c r="J140" s="34"/>
      <c r="K140" s="34"/>
      <c r="L140" s="35"/>
      <c r="M140" s="184"/>
      <c r="N140" s="185"/>
      <c r="O140" s="73"/>
      <c r="P140" s="73"/>
      <c r="Q140" s="73"/>
      <c r="R140" s="73"/>
      <c r="S140" s="73"/>
      <c r="T140" s="7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5" t="s">
        <v>128</v>
      </c>
      <c r="AU140" s="15" t="s">
        <v>84</v>
      </c>
    </row>
    <row r="141" s="2" customFormat="1" ht="21.75" customHeight="1">
      <c r="A141" s="34"/>
      <c r="B141" s="167"/>
      <c r="C141" s="187" t="s">
        <v>162</v>
      </c>
      <c r="D141" s="187" t="s">
        <v>157</v>
      </c>
      <c r="E141" s="188" t="s">
        <v>163</v>
      </c>
      <c r="F141" s="189" t="s">
        <v>164</v>
      </c>
      <c r="G141" s="190" t="s">
        <v>1</v>
      </c>
      <c r="H141" s="191">
        <v>0</v>
      </c>
      <c r="I141" s="192"/>
      <c r="J141" s="193">
        <f>ROUND(I141*H141,2)</f>
        <v>0</v>
      </c>
      <c r="K141" s="189" t="s">
        <v>1</v>
      </c>
      <c r="L141" s="194"/>
      <c r="M141" s="195" t="s">
        <v>1</v>
      </c>
      <c r="N141" s="196" t="s">
        <v>39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160</v>
      </c>
      <c r="AT141" s="179" t="s">
        <v>157</v>
      </c>
      <c r="AU141" s="179" t="s">
        <v>84</v>
      </c>
      <c r="AY141" s="15" t="s">
        <v>119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82</v>
      </c>
      <c r="BK141" s="180">
        <f>ROUND(I141*H141,2)</f>
        <v>0</v>
      </c>
      <c r="BL141" s="15" t="s">
        <v>126</v>
      </c>
      <c r="BM141" s="179" t="s">
        <v>136</v>
      </c>
    </row>
    <row r="142" s="2" customFormat="1">
      <c r="A142" s="34"/>
      <c r="B142" s="35"/>
      <c r="C142" s="34"/>
      <c r="D142" s="181" t="s">
        <v>128</v>
      </c>
      <c r="E142" s="34"/>
      <c r="F142" s="182" t="s">
        <v>165</v>
      </c>
      <c r="G142" s="34"/>
      <c r="H142" s="34"/>
      <c r="I142" s="183"/>
      <c r="J142" s="34"/>
      <c r="K142" s="34"/>
      <c r="L142" s="35"/>
      <c r="M142" s="184"/>
      <c r="N142" s="185"/>
      <c r="O142" s="73"/>
      <c r="P142" s="73"/>
      <c r="Q142" s="73"/>
      <c r="R142" s="73"/>
      <c r="S142" s="73"/>
      <c r="T142" s="7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5" t="s">
        <v>128</v>
      </c>
      <c r="AU142" s="15" t="s">
        <v>84</v>
      </c>
    </row>
    <row r="143" s="2" customFormat="1" ht="16.5" customHeight="1">
      <c r="A143" s="34"/>
      <c r="B143" s="167"/>
      <c r="C143" s="187" t="s">
        <v>166</v>
      </c>
      <c r="D143" s="187" t="s">
        <v>157</v>
      </c>
      <c r="E143" s="188" t="s">
        <v>167</v>
      </c>
      <c r="F143" s="189" t="s">
        <v>168</v>
      </c>
      <c r="G143" s="190" t="s">
        <v>139</v>
      </c>
      <c r="H143" s="191">
        <v>1</v>
      </c>
      <c r="I143" s="192"/>
      <c r="J143" s="193">
        <f>ROUND(I143*H143,2)</f>
        <v>0</v>
      </c>
      <c r="K143" s="189" t="s">
        <v>1</v>
      </c>
      <c r="L143" s="194"/>
      <c r="M143" s="195" t="s">
        <v>1</v>
      </c>
      <c r="N143" s="196" t="s">
        <v>39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160</v>
      </c>
      <c r="AT143" s="179" t="s">
        <v>157</v>
      </c>
      <c r="AU143" s="179" t="s">
        <v>84</v>
      </c>
      <c r="AY143" s="15" t="s">
        <v>119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82</v>
      </c>
      <c r="BK143" s="180">
        <f>ROUND(I143*H143,2)</f>
        <v>0</v>
      </c>
      <c r="BL143" s="15" t="s">
        <v>126</v>
      </c>
      <c r="BM143" s="179" t="s">
        <v>147</v>
      </c>
    </row>
    <row r="144" s="2" customFormat="1">
      <c r="A144" s="34"/>
      <c r="B144" s="35"/>
      <c r="C144" s="34"/>
      <c r="D144" s="181" t="s">
        <v>128</v>
      </c>
      <c r="E144" s="34"/>
      <c r="F144" s="182" t="s">
        <v>168</v>
      </c>
      <c r="G144" s="34"/>
      <c r="H144" s="34"/>
      <c r="I144" s="183"/>
      <c r="J144" s="34"/>
      <c r="K144" s="34"/>
      <c r="L144" s="35"/>
      <c r="M144" s="184"/>
      <c r="N144" s="185"/>
      <c r="O144" s="73"/>
      <c r="P144" s="73"/>
      <c r="Q144" s="73"/>
      <c r="R144" s="73"/>
      <c r="S144" s="73"/>
      <c r="T144" s="7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128</v>
      </c>
      <c r="AU144" s="15" t="s">
        <v>84</v>
      </c>
    </row>
    <row r="145" s="2" customFormat="1" ht="24.15" customHeight="1">
      <c r="A145" s="34"/>
      <c r="B145" s="167"/>
      <c r="C145" s="187" t="s">
        <v>169</v>
      </c>
      <c r="D145" s="187" t="s">
        <v>157</v>
      </c>
      <c r="E145" s="188" t="s">
        <v>170</v>
      </c>
      <c r="F145" s="189" t="s">
        <v>171</v>
      </c>
      <c r="G145" s="190" t="s">
        <v>139</v>
      </c>
      <c r="H145" s="191">
        <v>1</v>
      </c>
      <c r="I145" s="192"/>
      <c r="J145" s="193">
        <f>ROUND(I145*H145,2)</f>
        <v>0</v>
      </c>
      <c r="K145" s="189" t="s">
        <v>1</v>
      </c>
      <c r="L145" s="194"/>
      <c r="M145" s="195" t="s">
        <v>1</v>
      </c>
      <c r="N145" s="196" t="s">
        <v>39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160</v>
      </c>
      <c r="AT145" s="179" t="s">
        <v>157</v>
      </c>
      <c r="AU145" s="179" t="s">
        <v>84</v>
      </c>
      <c r="AY145" s="15" t="s">
        <v>119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82</v>
      </c>
      <c r="BK145" s="180">
        <f>ROUND(I145*H145,2)</f>
        <v>0</v>
      </c>
      <c r="BL145" s="15" t="s">
        <v>126</v>
      </c>
      <c r="BM145" s="179" t="s">
        <v>162</v>
      </c>
    </row>
    <row r="146" s="2" customFormat="1">
      <c r="A146" s="34"/>
      <c r="B146" s="35"/>
      <c r="C146" s="34"/>
      <c r="D146" s="181" t="s">
        <v>128</v>
      </c>
      <c r="E146" s="34"/>
      <c r="F146" s="182" t="s">
        <v>172</v>
      </c>
      <c r="G146" s="34"/>
      <c r="H146" s="34"/>
      <c r="I146" s="183"/>
      <c r="J146" s="34"/>
      <c r="K146" s="34"/>
      <c r="L146" s="35"/>
      <c r="M146" s="184"/>
      <c r="N146" s="185"/>
      <c r="O146" s="73"/>
      <c r="P146" s="73"/>
      <c r="Q146" s="73"/>
      <c r="R146" s="73"/>
      <c r="S146" s="73"/>
      <c r="T146" s="7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5" t="s">
        <v>128</v>
      </c>
      <c r="AU146" s="15" t="s">
        <v>84</v>
      </c>
    </row>
    <row r="147" s="2" customFormat="1" ht="16.5" customHeight="1">
      <c r="A147" s="34"/>
      <c r="B147" s="167"/>
      <c r="C147" s="187" t="s">
        <v>173</v>
      </c>
      <c r="D147" s="187" t="s">
        <v>157</v>
      </c>
      <c r="E147" s="188" t="s">
        <v>174</v>
      </c>
      <c r="F147" s="189" t="s">
        <v>175</v>
      </c>
      <c r="G147" s="190" t="s">
        <v>139</v>
      </c>
      <c r="H147" s="191">
        <v>1</v>
      </c>
      <c r="I147" s="192"/>
      <c r="J147" s="193">
        <f>ROUND(I147*H147,2)</f>
        <v>0</v>
      </c>
      <c r="K147" s="189" t="s">
        <v>1</v>
      </c>
      <c r="L147" s="194"/>
      <c r="M147" s="195" t="s">
        <v>1</v>
      </c>
      <c r="N147" s="196" t="s">
        <v>39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160</v>
      </c>
      <c r="AT147" s="179" t="s">
        <v>157</v>
      </c>
      <c r="AU147" s="179" t="s">
        <v>84</v>
      </c>
      <c r="AY147" s="15" t="s">
        <v>119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82</v>
      </c>
      <c r="BK147" s="180">
        <f>ROUND(I147*H147,2)</f>
        <v>0</v>
      </c>
      <c r="BL147" s="15" t="s">
        <v>126</v>
      </c>
      <c r="BM147" s="179" t="s">
        <v>169</v>
      </c>
    </row>
    <row r="148" s="2" customFormat="1">
      <c r="A148" s="34"/>
      <c r="B148" s="35"/>
      <c r="C148" s="34"/>
      <c r="D148" s="181" t="s">
        <v>128</v>
      </c>
      <c r="E148" s="34"/>
      <c r="F148" s="182" t="s">
        <v>176</v>
      </c>
      <c r="G148" s="34"/>
      <c r="H148" s="34"/>
      <c r="I148" s="183"/>
      <c r="J148" s="34"/>
      <c r="K148" s="34"/>
      <c r="L148" s="35"/>
      <c r="M148" s="184"/>
      <c r="N148" s="185"/>
      <c r="O148" s="73"/>
      <c r="P148" s="73"/>
      <c r="Q148" s="73"/>
      <c r="R148" s="73"/>
      <c r="S148" s="73"/>
      <c r="T148" s="7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5" t="s">
        <v>128</v>
      </c>
      <c r="AU148" s="15" t="s">
        <v>84</v>
      </c>
    </row>
    <row r="149" s="2" customFormat="1" ht="24.15" customHeight="1">
      <c r="A149" s="34"/>
      <c r="B149" s="167"/>
      <c r="C149" s="187" t="s">
        <v>177</v>
      </c>
      <c r="D149" s="187" t="s">
        <v>157</v>
      </c>
      <c r="E149" s="188" t="s">
        <v>178</v>
      </c>
      <c r="F149" s="189" t="s">
        <v>179</v>
      </c>
      <c r="G149" s="190" t="s">
        <v>139</v>
      </c>
      <c r="H149" s="191">
        <v>1</v>
      </c>
      <c r="I149" s="192"/>
      <c r="J149" s="193">
        <f>ROUND(I149*H149,2)</f>
        <v>0</v>
      </c>
      <c r="K149" s="189" t="s">
        <v>1</v>
      </c>
      <c r="L149" s="194"/>
      <c r="M149" s="195" t="s">
        <v>1</v>
      </c>
      <c r="N149" s="196" t="s">
        <v>39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160</v>
      </c>
      <c r="AT149" s="179" t="s">
        <v>157</v>
      </c>
      <c r="AU149" s="179" t="s">
        <v>84</v>
      </c>
      <c r="AY149" s="15" t="s">
        <v>119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82</v>
      </c>
      <c r="BK149" s="180">
        <f>ROUND(I149*H149,2)</f>
        <v>0</v>
      </c>
      <c r="BL149" s="15" t="s">
        <v>126</v>
      </c>
      <c r="BM149" s="179" t="s">
        <v>177</v>
      </c>
    </row>
    <row r="150" s="2" customFormat="1">
      <c r="A150" s="34"/>
      <c r="B150" s="35"/>
      <c r="C150" s="34"/>
      <c r="D150" s="181" t="s">
        <v>128</v>
      </c>
      <c r="E150" s="34"/>
      <c r="F150" s="182" t="s">
        <v>180</v>
      </c>
      <c r="G150" s="34"/>
      <c r="H150" s="34"/>
      <c r="I150" s="183"/>
      <c r="J150" s="34"/>
      <c r="K150" s="34"/>
      <c r="L150" s="35"/>
      <c r="M150" s="184"/>
      <c r="N150" s="185"/>
      <c r="O150" s="73"/>
      <c r="P150" s="73"/>
      <c r="Q150" s="73"/>
      <c r="R150" s="73"/>
      <c r="S150" s="73"/>
      <c r="T150" s="7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5" t="s">
        <v>128</v>
      </c>
      <c r="AU150" s="15" t="s">
        <v>84</v>
      </c>
    </row>
    <row r="151" s="2" customFormat="1" ht="24.15" customHeight="1">
      <c r="A151" s="34"/>
      <c r="B151" s="167"/>
      <c r="C151" s="187" t="s">
        <v>181</v>
      </c>
      <c r="D151" s="187" t="s">
        <v>157</v>
      </c>
      <c r="E151" s="188" t="s">
        <v>182</v>
      </c>
      <c r="F151" s="189" t="s">
        <v>183</v>
      </c>
      <c r="G151" s="190" t="s">
        <v>139</v>
      </c>
      <c r="H151" s="191">
        <v>1</v>
      </c>
      <c r="I151" s="192"/>
      <c r="J151" s="193">
        <f>ROUND(I151*H151,2)</f>
        <v>0</v>
      </c>
      <c r="K151" s="189" t="s">
        <v>1</v>
      </c>
      <c r="L151" s="194"/>
      <c r="M151" s="195" t="s">
        <v>1</v>
      </c>
      <c r="N151" s="196" t="s">
        <v>39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160</v>
      </c>
      <c r="AT151" s="179" t="s">
        <v>157</v>
      </c>
      <c r="AU151" s="179" t="s">
        <v>84</v>
      </c>
      <c r="AY151" s="15" t="s">
        <v>119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82</v>
      </c>
      <c r="BK151" s="180">
        <f>ROUND(I151*H151,2)</f>
        <v>0</v>
      </c>
      <c r="BL151" s="15" t="s">
        <v>126</v>
      </c>
      <c r="BM151" s="179" t="s">
        <v>184</v>
      </c>
    </row>
    <row r="152" s="2" customFormat="1">
      <c r="A152" s="34"/>
      <c r="B152" s="35"/>
      <c r="C152" s="34"/>
      <c r="D152" s="181" t="s">
        <v>128</v>
      </c>
      <c r="E152" s="34"/>
      <c r="F152" s="182" t="s">
        <v>185</v>
      </c>
      <c r="G152" s="34"/>
      <c r="H152" s="34"/>
      <c r="I152" s="183"/>
      <c r="J152" s="34"/>
      <c r="K152" s="34"/>
      <c r="L152" s="35"/>
      <c r="M152" s="184"/>
      <c r="N152" s="185"/>
      <c r="O152" s="73"/>
      <c r="P152" s="73"/>
      <c r="Q152" s="73"/>
      <c r="R152" s="73"/>
      <c r="S152" s="73"/>
      <c r="T152" s="7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5" t="s">
        <v>128</v>
      </c>
      <c r="AU152" s="15" t="s">
        <v>84</v>
      </c>
    </row>
    <row r="153" s="2" customFormat="1" ht="16.5" customHeight="1">
      <c r="A153" s="34"/>
      <c r="B153" s="167"/>
      <c r="C153" s="187" t="s">
        <v>184</v>
      </c>
      <c r="D153" s="187" t="s">
        <v>157</v>
      </c>
      <c r="E153" s="188" t="s">
        <v>186</v>
      </c>
      <c r="F153" s="189" t="s">
        <v>187</v>
      </c>
      <c r="G153" s="190" t="s">
        <v>139</v>
      </c>
      <c r="H153" s="191">
        <v>1</v>
      </c>
      <c r="I153" s="192"/>
      <c r="J153" s="193">
        <f>ROUND(I153*H153,2)</f>
        <v>0</v>
      </c>
      <c r="K153" s="189" t="s">
        <v>1</v>
      </c>
      <c r="L153" s="194"/>
      <c r="M153" s="195" t="s">
        <v>1</v>
      </c>
      <c r="N153" s="196" t="s">
        <v>39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160</v>
      </c>
      <c r="AT153" s="179" t="s">
        <v>157</v>
      </c>
      <c r="AU153" s="179" t="s">
        <v>84</v>
      </c>
      <c r="AY153" s="15" t="s">
        <v>119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82</v>
      </c>
      <c r="BK153" s="180">
        <f>ROUND(I153*H153,2)</f>
        <v>0</v>
      </c>
      <c r="BL153" s="15" t="s">
        <v>126</v>
      </c>
      <c r="BM153" s="179" t="s">
        <v>126</v>
      </c>
    </row>
    <row r="154" s="2" customFormat="1">
      <c r="A154" s="34"/>
      <c r="B154" s="35"/>
      <c r="C154" s="34"/>
      <c r="D154" s="181" t="s">
        <v>128</v>
      </c>
      <c r="E154" s="34"/>
      <c r="F154" s="182" t="s">
        <v>188</v>
      </c>
      <c r="G154" s="34"/>
      <c r="H154" s="34"/>
      <c r="I154" s="183"/>
      <c r="J154" s="34"/>
      <c r="K154" s="34"/>
      <c r="L154" s="35"/>
      <c r="M154" s="184"/>
      <c r="N154" s="185"/>
      <c r="O154" s="73"/>
      <c r="P154" s="73"/>
      <c r="Q154" s="73"/>
      <c r="R154" s="73"/>
      <c r="S154" s="73"/>
      <c r="T154" s="7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5" t="s">
        <v>128</v>
      </c>
      <c r="AU154" s="15" t="s">
        <v>84</v>
      </c>
    </row>
    <row r="155" s="2" customFormat="1" ht="33" customHeight="1">
      <c r="A155" s="34"/>
      <c r="B155" s="167"/>
      <c r="C155" s="187" t="s">
        <v>8</v>
      </c>
      <c r="D155" s="187" t="s">
        <v>157</v>
      </c>
      <c r="E155" s="188" t="s">
        <v>189</v>
      </c>
      <c r="F155" s="189" t="s">
        <v>190</v>
      </c>
      <c r="G155" s="190" t="s">
        <v>139</v>
      </c>
      <c r="H155" s="191">
        <v>1</v>
      </c>
      <c r="I155" s="192"/>
      <c r="J155" s="193">
        <f>ROUND(I155*H155,2)</f>
        <v>0</v>
      </c>
      <c r="K155" s="189" t="s">
        <v>1</v>
      </c>
      <c r="L155" s="194"/>
      <c r="M155" s="195" t="s">
        <v>1</v>
      </c>
      <c r="N155" s="196" t="s">
        <v>39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160</v>
      </c>
      <c r="AT155" s="179" t="s">
        <v>157</v>
      </c>
      <c r="AU155" s="179" t="s">
        <v>84</v>
      </c>
      <c r="AY155" s="15" t="s">
        <v>119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82</v>
      </c>
      <c r="BK155" s="180">
        <f>ROUND(I155*H155,2)</f>
        <v>0</v>
      </c>
      <c r="BL155" s="15" t="s">
        <v>126</v>
      </c>
      <c r="BM155" s="179" t="s">
        <v>191</v>
      </c>
    </row>
    <row r="156" s="2" customFormat="1">
      <c r="A156" s="34"/>
      <c r="B156" s="35"/>
      <c r="C156" s="34"/>
      <c r="D156" s="181" t="s">
        <v>128</v>
      </c>
      <c r="E156" s="34"/>
      <c r="F156" s="182" t="s">
        <v>192</v>
      </c>
      <c r="G156" s="34"/>
      <c r="H156" s="34"/>
      <c r="I156" s="183"/>
      <c r="J156" s="34"/>
      <c r="K156" s="34"/>
      <c r="L156" s="35"/>
      <c r="M156" s="184"/>
      <c r="N156" s="185"/>
      <c r="O156" s="73"/>
      <c r="P156" s="73"/>
      <c r="Q156" s="73"/>
      <c r="R156" s="73"/>
      <c r="S156" s="73"/>
      <c r="T156" s="7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5" t="s">
        <v>128</v>
      </c>
      <c r="AU156" s="15" t="s">
        <v>84</v>
      </c>
    </row>
    <row r="157" s="2" customFormat="1" ht="16.5" customHeight="1">
      <c r="A157" s="34"/>
      <c r="B157" s="167"/>
      <c r="C157" s="187" t="s">
        <v>126</v>
      </c>
      <c r="D157" s="187" t="s">
        <v>157</v>
      </c>
      <c r="E157" s="188" t="s">
        <v>193</v>
      </c>
      <c r="F157" s="189" t="s">
        <v>194</v>
      </c>
      <c r="G157" s="190" t="s">
        <v>139</v>
      </c>
      <c r="H157" s="191">
        <v>1</v>
      </c>
      <c r="I157" s="192"/>
      <c r="J157" s="193">
        <f>ROUND(I157*H157,2)</f>
        <v>0</v>
      </c>
      <c r="K157" s="189" t="s">
        <v>1</v>
      </c>
      <c r="L157" s="194"/>
      <c r="M157" s="195" t="s">
        <v>1</v>
      </c>
      <c r="N157" s="196" t="s">
        <v>39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160</v>
      </c>
      <c r="AT157" s="179" t="s">
        <v>157</v>
      </c>
      <c r="AU157" s="179" t="s">
        <v>84</v>
      </c>
      <c r="AY157" s="15" t="s">
        <v>119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82</v>
      </c>
      <c r="BK157" s="180">
        <f>ROUND(I157*H157,2)</f>
        <v>0</v>
      </c>
      <c r="BL157" s="15" t="s">
        <v>126</v>
      </c>
      <c r="BM157" s="179" t="s">
        <v>195</v>
      </c>
    </row>
    <row r="158" s="2" customFormat="1">
      <c r="A158" s="34"/>
      <c r="B158" s="35"/>
      <c r="C158" s="34"/>
      <c r="D158" s="181" t="s">
        <v>128</v>
      </c>
      <c r="E158" s="34"/>
      <c r="F158" s="182" t="s">
        <v>196</v>
      </c>
      <c r="G158" s="34"/>
      <c r="H158" s="34"/>
      <c r="I158" s="183"/>
      <c r="J158" s="34"/>
      <c r="K158" s="34"/>
      <c r="L158" s="35"/>
      <c r="M158" s="184"/>
      <c r="N158" s="185"/>
      <c r="O158" s="73"/>
      <c r="P158" s="73"/>
      <c r="Q158" s="73"/>
      <c r="R158" s="73"/>
      <c r="S158" s="73"/>
      <c r="T158" s="7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5" t="s">
        <v>128</v>
      </c>
      <c r="AU158" s="15" t="s">
        <v>84</v>
      </c>
    </row>
    <row r="159" s="2" customFormat="1" ht="16.5" customHeight="1">
      <c r="A159" s="34"/>
      <c r="B159" s="167"/>
      <c r="C159" s="187" t="s">
        <v>197</v>
      </c>
      <c r="D159" s="187" t="s">
        <v>157</v>
      </c>
      <c r="E159" s="188" t="s">
        <v>198</v>
      </c>
      <c r="F159" s="189" t="s">
        <v>199</v>
      </c>
      <c r="G159" s="190" t="s">
        <v>139</v>
      </c>
      <c r="H159" s="191">
        <v>1</v>
      </c>
      <c r="I159" s="192"/>
      <c r="J159" s="193">
        <f>ROUND(I159*H159,2)</f>
        <v>0</v>
      </c>
      <c r="K159" s="189" t="s">
        <v>1</v>
      </c>
      <c r="L159" s="194"/>
      <c r="M159" s="195" t="s">
        <v>1</v>
      </c>
      <c r="N159" s="196" t="s">
        <v>39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160</v>
      </c>
      <c r="AT159" s="179" t="s">
        <v>157</v>
      </c>
      <c r="AU159" s="179" t="s">
        <v>84</v>
      </c>
      <c r="AY159" s="15" t="s">
        <v>119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82</v>
      </c>
      <c r="BK159" s="180">
        <f>ROUND(I159*H159,2)</f>
        <v>0</v>
      </c>
      <c r="BL159" s="15" t="s">
        <v>126</v>
      </c>
      <c r="BM159" s="179" t="s">
        <v>200</v>
      </c>
    </row>
    <row r="160" s="2" customFormat="1">
      <c r="A160" s="34"/>
      <c r="B160" s="35"/>
      <c r="C160" s="34"/>
      <c r="D160" s="181" t="s">
        <v>128</v>
      </c>
      <c r="E160" s="34"/>
      <c r="F160" s="182" t="s">
        <v>201</v>
      </c>
      <c r="G160" s="34"/>
      <c r="H160" s="34"/>
      <c r="I160" s="183"/>
      <c r="J160" s="34"/>
      <c r="K160" s="34"/>
      <c r="L160" s="35"/>
      <c r="M160" s="184"/>
      <c r="N160" s="185"/>
      <c r="O160" s="73"/>
      <c r="P160" s="73"/>
      <c r="Q160" s="73"/>
      <c r="R160" s="73"/>
      <c r="S160" s="73"/>
      <c r="T160" s="7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5" t="s">
        <v>128</v>
      </c>
      <c r="AU160" s="15" t="s">
        <v>84</v>
      </c>
    </row>
    <row r="161" s="2" customFormat="1" ht="24.15" customHeight="1">
      <c r="A161" s="34"/>
      <c r="B161" s="167"/>
      <c r="C161" s="187" t="s">
        <v>191</v>
      </c>
      <c r="D161" s="187" t="s">
        <v>157</v>
      </c>
      <c r="E161" s="188" t="s">
        <v>202</v>
      </c>
      <c r="F161" s="189" t="s">
        <v>203</v>
      </c>
      <c r="G161" s="190" t="s">
        <v>139</v>
      </c>
      <c r="H161" s="191">
        <v>1</v>
      </c>
      <c r="I161" s="192"/>
      <c r="J161" s="193">
        <f>ROUND(I161*H161,2)</f>
        <v>0</v>
      </c>
      <c r="K161" s="189" t="s">
        <v>1</v>
      </c>
      <c r="L161" s="194"/>
      <c r="M161" s="195" t="s">
        <v>1</v>
      </c>
      <c r="N161" s="196" t="s">
        <v>39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160</v>
      </c>
      <c r="AT161" s="179" t="s">
        <v>157</v>
      </c>
      <c r="AU161" s="179" t="s">
        <v>84</v>
      </c>
      <c r="AY161" s="15" t="s">
        <v>119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82</v>
      </c>
      <c r="BK161" s="180">
        <f>ROUND(I161*H161,2)</f>
        <v>0</v>
      </c>
      <c r="BL161" s="15" t="s">
        <v>126</v>
      </c>
      <c r="BM161" s="179" t="s">
        <v>204</v>
      </c>
    </row>
    <row r="162" s="2" customFormat="1">
      <c r="A162" s="34"/>
      <c r="B162" s="35"/>
      <c r="C162" s="34"/>
      <c r="D162" s="181" t="s">
        <v>128</v>
      </c>
      <c r="E162" s="34"/>
      <c r="F162" s="182" t="s">
        <v>205</v>
      </c>
      <c r="G162" s="34"/>
      <c r="H162" s="34"/>
      <c r="I162" s="183"/>
      <c r="J162" s="34"/>
      <c r="K162" s="34"/>
      <c r="L162" s="35"/>
      <c r="M162" s="184"/>
      <c r="N162" s="185"/>
      <c r="O162" s="73"/>
      <c r="P162" s="73"/>
      <c r="Q162" s="73"/>
      <c r="R162" s="73"/>
      <c r="S162" s="73"/>
      <c r="T162" s="7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5" t="s">
        <v>128</v>
      </c>
      <c r="AU162" s="15" t="s">
        <v>84</v>
      </c>
    </row>
    <row r="163" s="2" customFormat="1" ht="24.15" customHeight="1">
      <c r="A163" s="34"/>
      <c r="B163" s="167"/>
      <c r="C163" s="187" t="s">
        <v>206</v>
      </c>
      <c r="D163" s="187" t="s">
        <v>157</v>
      </c>
      <c r="E163" s="188" t="s">
        <v>207</v>
      </c>
      <c r="F163" s="189" t="s">
        <v>208</v>
      </c>
      <c r="G163" s="190" t="s">
        <v>139</v>
      </c>
      <c r="H163" s="191">
        <v>1</v>
      </c>
      <c r="I163" s="192"/>
      <c r="J163" s="193">
        <f>ROUND(I163*H163,2)</f>
        <v>0</v>
      </c>
      <c r="K163" s="189" t="s">
        <v>1</v>
      </c>
      <c r="L163" s="194"/>
      <c r="M163" s="195" t="s">
        <v>1</v>
      </c>
      <c r="N163" s="196" t="s">
        <v>39</v>
      </c>
      <c r="O163" s="73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160</v>
      </c>
      <c r="AT163" s="179" t="s">
        <v>157</v>
      </c>
      <c r="AU163" s="179" t="s">
        <v>84</v>
      </c>
      <c r="AY163" s="15" t="s">
        <v>119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82</v>
      </c>
      <c r="BK163" s="180">
        <f>ROUND(I163*H163,2)</f>
        <v>0</v>
      </c>
      <c r="BL163" s="15" t="s">
        <v>126</v>
      </c>
      <c r="BM163" s="179" t="s">
        <v>209</v>
      </c>
    </row>
    <row r="164" s="2" customFormat="1">
      <c r="A164" s="34"/>
      <c r="B164" s="35"/>
      <c r="C164" s="34"/>
      <c r="D164" s="181" t="s">
        <v>128</v>
      </c>
      <c r="E164" s="34"/>
      <c r="F164" s="182" t="s">
        <v>210</v>
      </c>
      <c r="G164" s="34"/>
      <c r="H164" s="34"/>
      <c r="I164" s="183"/>
      <c r="J164" s="34"/>
      <c r="K164" s="34"/>
      <c r="L164" s="35"/>
      <c r="M164" s="184"/>
      <c r="N164" s="185"/>
      <c r="O164" s="73"/>
      <c r="P164" s="73"/>
      <c r="Q164" s="73"/>
      <c r="R164" s="73"/>
      <c r="S164" s="73"/>
      <c r="T164" s="7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5" t="s">
        <v>128</v>
      </c>
      <c r="AU164" s="15" t="s">
        <v>84</v>
      </c>
    </row>
    <row r="165" s="2" customFormat="1" ht="16.5" customHeight="1">
      <c r="A165" s="34"/>
      <c r="B165" s="167"/>
      <c r="C165" s="187" t="s">
        <v>195</v>
      </c>
      <c r="D165" s="187" t="s">
        <v>157</v>
      </c>
      <c r="E165" s="188" t="s">
        <v>211</v>
      </c>
      <c r="F165" s="189" t="s">
        <v>212</v>
      </c>
      <c r="G165" s="190" t="s">
        <v>139</v>
      </c>
      <c r="H165" s="191">
        <v>1</v>
      </c>
      <c r="I165" s="192"/>
      <c r="J165" s="193">
        <f>ROUND(I165*H165,2)</f>
        <v>0</v>
      </c>
      <c r="K165" s="189" t="s">
        <v>1</v>
      </c>
      <c r="L165" s="194"/>
      <c r="M165" s="195" t="s">
        <v>1</v>
      </c>
      <c r="N165" s="196" t="s">
        <v>39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160</v>
      </c>
      <c r="AT165" s="179" t="s">
        <v>157</v>
      </c>
      <c r="AU165" s="179" t="s">
        <v>84</v>
      </c>
      <c r="AY165" s="15" t="s">
        <v>119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82</v>
      </c>
      <c r="BK165" s="180">
        <f>ROUND(I165*H165,2)</f>
        <v>0</v>
      </c>
      <c r="BL165" s="15" t="s">
        <v>126</v>
      </c>
      <c r="BM165" s="179" t="s">
        <v>213</v>
      </c>
    </row>
    <row r="166" s="2" customFormat="1">
      <c r="A166" s="34"/>
      <c r="B166" s="35"/>
      <c r="C166" s="34"/>
      <c r="D166" s="181" t="s">
        <v>128</v>
      </c>
      <c r="E166" s="34"/>
      <c r="F166" s="182" t="s">
        <v>214</v>
      </c>
      <c r="G166" s="34"/>
      <c r="H166" s="34"/>
      <c r="I166" s="183"/>
      <c r="J166" s="34"/>
      <c r="K166" s="34"/>
      <c r="L166" s="35"/>
      <c r="M166" s="184"/>
      <c r="N166" s="185"/>
      <c r="O166" s="73"/>
      <c r="P166" s="73"/>
      <c r="Q166" s="73"/>
      <c r="R166" s="73"/>
      <c r="S166" s="73"/>
      <c r="T166" s="7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5" t="s">
        <v>128</v>
      </c>
      <c r="AU166" s="15" t="s">
        <v>84</v>
      </c>
    </row>
    <row r="167" s="2" customFormat="1" ht="37.8" customHeight="1">
      <c r="A167" s="34"/>
      <c r="B167" s="167"/>
      <c r="C167" s="187" t="s">
        <v>7</v>
      </c>
      <c r="D167" s="187" t="s">
        <v>157</v>
      </c>
      <c r="E167" s="188" t="s">
        <v>215</v>
      </c>
      <c r="F167" s="189" t="s">
        <v>216</v>
      </c>
      <c r="G167" s="190" t="s">
        <v>139</v>
      </c>
      <c r="H167" s="191">
        <v>1</v>
      </c>
      <c r="I167" s="192"/>
      <c r="J167" s="193">
        <f>ROUND(I167*H167,2)</f>
        <v>0</v>
      </c>
      <c r="K167" s="189" t="s">
        <v>1</v>
      </c>
      <c r="L167" s="194"/>
      <c r="M167" s="195" t="s">
        <v>1</v>
      </c>
      <c r="N167" s="196" t="s">
        <v>39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160</v>
      </c>
      <c r="AT167" s="179" t="s">
        <v>157</v>
      </c>
      <c r="AU167" s="179" t="s">
        <v>84</v>
      </c>
      <c r="AY167" s="15" t="s">
        <v>119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82</v>
      </c>
      <c r="BK167" s="180">
        <f>ROUND(I167*H167,2)</f>
        <v>0</v>
      </c>
      <c r="BL167" s="15" t="s">
        <v>126</v>
      </c>
      <c r="BM167" s="179" t="s">
        <v>217</v>
      </c>
    </row>
    <row r="168" s="2" customFormat="1">
      <c r="A168" s="34"/>
      <c r="B168" s="35"/>
      <c r="C168" s="34"/>
      <c r="D168" s="181" t="s">
        <v>128</v>
      </c>
      <c r="E168" s="34"/>
      <c r="F168" s="182" t="s">
        <v>218</v>
      </c>
      <c r="G168" s="34"/>
      <c r="H168" s="34"/>
      <c r="I168" s="183"/>
      <c r="J168" s="34"/>
      <c r="K168" s="34"/>
      <c r="L168" s="35"/>
      <c r="M168" s="184"/>
      <c r="N168" s="185"/>
      <c r="O168" s="73"/>
      <c r="P168" s="73"/>
      <c r="Q168" s="73"/>
      <c r="R168" s="73"/>
      <c r="S168" s="73"/>
      <c r="T168" s="7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5" t="s">
        <v>128</v>
      </c>
      <c r="AU168" s="15" t="s">
        <v>84</v>
      </c>
    </row>
    <row r="169" s="2" customFormat="1" ht="24.15" customHeight="1">
      <c r="A169" s="34"/>
      <c r="B169" s="167"/>
      <c r="C169" s="187" t="s">
        <v>200</v>
      </c>
      <c r="D169" s="187" t="s">
        <v>157</v>
      </c>
      <c r="E169" s="188" t="s">
        <v>219</v>
      </c>
      <c r="F169" s="189" t="s">
        <v>220</v>
      </c>
      <c r="G169" s="190" t="s">
        <v>139</v>
      </c>
      <c r="H169" s="191">
        <v>1</v>
      </c>
      <c r="I169" s="192"/>
      <c r="J169" s="193">
        <f>ROUND(I169*H169,2)</f>
        <v>0</v>
      </c>
      <c r="K169" s="189" t="s">
        <v>1</v>
      </c>
      <c r="L169" s="194"/>
      <c r="M169" s="195" t="s">
        <v>1</v>
      </c>
      <c r="N169" s="196" t="s">
        <v>39</v>
      </c>
      <c r="O169" s="73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160</v>
      </c>
      <c r="AT169" s="179" t="s">
        <v>157</v>
      </c>
      <c r="AU169" s="179" t="s">
        <v>84</v>
      </c>
      <c r="AY169" s="15" t="s">
        <v>119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5" t="s">
        <v>82</v>
      </c>
      <c r="BK169" s="180">
        <f>ROUND(I169*H169,2)</f>
        <v>0</v>
      </c>
      <c r="BL169" s="15" t="s">
        <v>126</v>
      </c>
      <c r="BM169" s="179" t="s">
        <v>160</v>
      </c>
    </row>
    <row r="170" s="2" customFormat="1">
      <c r="A170" s="34"/>
      <c r="B170" s="35"/>
      <c r="C170" s="34"/>
      <c r="D170" s="181" t="s">
        <v>128</v>
      </c>
      <c r="E170" s="34"/>
      <c r="F170" s="182" t="s">
        <v>220</v>
      </c>
      <c r="G170" s="34"/>
      <c r="H170" s="34"/>
      <c r="I170" s="183"/>
      <c r="J170" s="34"/>
      <c r="K170" s="34"/>
      <c r="L170" s="35"/>
      <c r="M170" s="184"/>
      <c r="N170" s="185"/>
      <c r="O170" s="73"/>
      <c r="P170" s="73"/>
      <c r="Q170" s="73"/>
      <c r="R170" s="73"/>
      <c r="S170" s="73"/>
      <c r="T170" s="7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5" t="s">
        <v>128</v>
      </c>
      <c r="AU170" s="15" t="s">
        <v>84</v>
      </c>
    </row>
    <row r="171" s="2" customFormat="1" ht="24.15" customHeight="1">
      <c r="A171" s="34"/>
      <c r="B171" s="167"/>
      <c r="C171" s="187" t="s">
        <v>221</v>
      </c>
      <c r="D171" s="187" t="s">
        <v>157</v>
      </c>
      <c r="E171" s="188" t="s">
        <v>222</v>
      </c>
      <c r="F171" s="189" t="s">
        <v>223</v>
      </c>
      <c r="G171" s="190" t="s">
        <v>139</v>
      </c>
      <c r="H171" s="191">
        <v>2</v>
      </c>
      <c r="I171" s="192"/>
      <c r="J171" s="193">
        <f>ROUND(I171*H171,2)</f>
        <v>0</v>
      </c>
      <c r="K171" s="189" t="s">
        <v>1</v>
      </c>
      <c r="L171" s="194"/>
      <c r="M171" s="195" t="s">
        <v>1</v>
      </c>
      <c r="N171" s="196" t="s">
        <v>39</v>
      </c>
      <c r="O171" s="73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160</v>
      </c>
      <c r="AT171" s="179" t="s">
        <v>157</v>
      </c>
      <c r="AU171" s="179" t="s">
        <v>84</v>
      </c>
      <c r="AY171" s="15" t="s">
        <v>119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82</v>
      </c>
      <c r="BK171" s="180">
        <f>ROUND(I171*H171,2)</f>
        <v>0</v>
      </c>
      <c r="BL171" s="15" t="s">
        <v>126</v>
      </c>
      <c r="BM171" s="179" t="s">
        <v>224</v>
      </c>
    </row>
    <row r="172" s="2" customFormat="1">
      <c r="A172" s="34"/>
      <c r="B172" s="35"/>
      <c r="C172" s="34"/>
      <c r="D172" s="181" t="s">
        <v>128</v>
      </c>
      <c r="E172" s="34"/>
      <c r="F172" s="182" t="s">
        <v>223</v>
      </c>
      <c r="G172" s="34"/>
      <c r="H172" s="34"/>
      <c r="I172" s="183"/>
      <c r="J172" s="34"/>
      <c r="K172" s="34"/>
      <c r="L172" s="35"/>
      <c r="M172" s="184"/>
      <c r="N172" s="185"/>
      <c r="O172" s="73"/>
      <c r="P172" s="73"/>
      <c r="Q172" s="73"/>
      <c r="R172" s="73"/>
      <c r="S172" s="73"/>
      <c r="T172" s="7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5" t="s">
        <v>128</v>
      </c>
      <c r="AU172" s="15" t="s">
        <v>84</v>
      </c>
    </row>
    <row r="173" s="2" customFormat="1" ht="24.15" customHeight="1">
      <c r="A173" s="34"/>
      <c r="B173" s="167"/>
      <c r="C173" s="187" t="s">
        <v>204</v>
      </c>
      <c r="D173" s="187" t="s">
        <v>157</v>
      </c>
      <c r="E173" s="188" t="s">
        <v>225</v>
      </c>
      <c r="F173" s="189" t="s">
        <v>226</v>
      </c>
      <c r="G173" s="190" t="s">
        <v>139</v>
      </c>
      <c r="H173" s="191">
        <v>1</v>
      </c>
      <c r="I173" s="192"/>
      <c r="J173" s="193">
        <f>ROUND(I173*H173,2)</f>
        <v>0</v>
      </c>
      <c r="K173" s="189" t="s">
        <v>1</v>
      </c>
      <c r="L173" s="194"/>
      <c r="M173" s="195" t="s">
        <v>1</v>
      </c>
      <c r="N173" s="196" t="s">
        <v>39</v>
      </c>
      <c r="O173" s="73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160</v>
      </c>
      <c r="AT173" s="179" t="s">
        <v>157</v>
      </c>
      <c r="AU173" s="179" t="s">
        <v>84</v>
      </c>
      <c r="AY173" s="15" t="s">
        <v>119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82</v>
      </c>
      <c r="BK173" s="180">
        <f>ROUND(I173*H173,2)</f>
        <v>0</v>
      </c>
      <c r="BL173" s="15" t="s">
        <v>126</v>
      </c>
      <c r="BM173" s="179" t="s">
        <v>227</v>
      </c>
    </row>
    <row r="174" s="2" customFormat="1">
      <c r="A174" s="34"/>
      <c r="B174" s="35"/>
      <c r="C174" s="34"/>
      <c r="D174" s="181" t="s">
        <v>128</v>
      </c>
      <c r="E174" s="34"/>
      <c r="F174" s="182" t="s">
        <v>228</v>
      </c>
      <c r="G174" s="34"/>
      <c r="H174" s="34"/>
      <c r="I174" s="183"/>
      <c r="J174" s="34"/>
      <c r="K174" s="34"/>
      <c r="L174" s="35"/>
      <c r="M174" s="184"/>
      <c r="N174" s="185"/>
      <c r="O174" s="73"/>
      <c r="P174" s="73"/>
      <c r="Q174" s="73"/>
      <c r="R174" s="73"/>
      <c r="S174" s="73"/>
      <c r="T174" s="7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5" t="s">
        <v>128</v>
      </c>
      <c r="AU174" s="15" t="s">
        <v>84</v>
      </c>
    </row>
    <row r="175" s="2" customFormat="1" ht="24.15" customHeight="1">
      <c r="A175" s="34"/>
      <c r="B175" s="167"/>
      <c r="C175" s="187" t="s">
        <v>229</v>
      </c>
      <c r="D175" s="187" t="s">
        <v>157</v>
      </c>
      <c r="E175" s="188" t="s">
        <v>230</v>
      </c>
      <c r="F175" s="189" t="s">
        <v>231</v>
      </c>
      <c r="G175" s="190" t="s">
        <v>139</v>
      </c>
      <c r="H175" s="191">
        <v>1</v>
      </c>
      <c r="I175" s="192"/>
      <c r="J175" s="193">
        <f>ROUND(I175*H175,2)</f>
        <v>0</v>
      </c>
      <c r="K175" s="189" t="s">
        <v>1</v>
      </c>
      <c r="L175" s="194"/>
      <c r="M175" s="195" t="s">
        <v>1</v>
      </c>
      <c r="N175" s="196" t="s">
        <v>39</v>
      </c>
      <c r="O175" s="73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160</v>
      </c>
      <c r="AT175" s="179" t="s">
        <v>157</v>
      </c>
      <c r="AU175" s="179" t="s">
        <v>84</v>
      </c>
      <c r="AY175" s="15" t="s">
        <v>119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5" t="s">
        <v>82</v>
      </c>
      <c r="BK175" s="180">
        <f>ROUND(I175*H175,2)</f>
        <v>0</v>
      </c>
      <c r="BL175" s="15" t="s">
        <v>126</v>
      </c>
      <c r="BM175" s="179" t="s">
        <v>232</v>
      </c>
    </row>
    <row r="176" s="2" customFormat="1">
      <c r="A176" s="34"/>
      <c r="B176" s="35"/>
      <c r="C176" s="34"/>
      <c r="D176" s="181" t="s">
        <v>128</v>
      </c>
      <c r="E176" s="34"/>
      <c r="F176" s="182" t="s">
        <v>233</v>
      </c>
      <c r="G176" s="34"/>
      <c r="H176" s="34"/>
      <c r="I176" s="183"/>
      <c r="J176" s="34"/>
      <c r="K176" s="34"/>
      <c r="L176" s="35"/>
      <c r="M176" s="184"/>
      <c r="N176" s="185"/>
      <c r="O176" s="73"/>
      <c r="P176" s="73"/>
      <c r="Q176" s="73"/>
      <c r="R176" s="73"/>
      <c r="S176" s="73"/>
      <c r="T176" s="7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5" t="s">
        <v>128</v>
      </c>
      <c r="AU176" s="15" t="s">
        <v>84</v>
      </c>
    </row>
    <row r="177" s="2" customFormat="1" ht="24.15" customHeight="1">
      <c r="A177" s="34"/>
      <c r="B177" s="167"/>
      <c r="C177" s="187" t="s">
        <v>209</v>
      </c>
      <c r="D177" s="187" t="s">
        <v>157</v>
      </c>
      <c r="E177" s="188" t="s">
        <v>234</v>
      </c>
      <c r="F177" s="189" t="s">
        <v>235</v>
      </c>
      <c r="G177" s="190" t="s">
        <v>139</v>
      </c>
      <c r="H177" s="191">
        <v>2</v>
      </c>
      <c r="I177" s="192"/>
      <c r="J177" s="193">
        <f>ROUND(I177*H177,2)</f>
        <v>0</v>
      </c>
      <c r="K177" s="189" t="s">
        <v>1</v>
      </c>
      <c r="L177" s="194"/>
      <c r="M177" s="195" t="s">
        <v>1</v>
      </c>
      <c r="N177" s="196" t="s">
        <v>39</v>
      </c>
      <c r="O177" s="73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160</v>
      </c>
      <c r="AT177" s="179" t="s">
        <v>157</v>
      </c>
      <c r="AU177" s="179" t="s">
        <v>84</v>
      </c>
      <c r="AY177" s="15" t="s">
        <v>119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5" t="s">
        <v>82</v>
      </c>
      <c r="BK177" s="180">
        <f>ROUND(I177*H177,2)</f>
        <v>0</v>
      </c>
      <c r="BL177" s="15" t="s">
        <v>126</v>
      </c>
      <c r="BM177" s="179" t="s">
        <v>236</v>
      </c>
    </row>
    <row r="178" s="2" customFormat="1">
      <c r="A178" s="34"/>
      <c r="B178" s="35"/>
      <c r="C178" s="34"/>
      <c r="D178" s="181" t="s">
        <v>128</v>
      </c>
      <c r="E178" s="34"/>
      <c r="F178" s="182" t="s">
        <v>237</v>
      </c>
      <c r="G178" s="34"/>
      <c r="H178" s="34"/>
      <c r="I178" s="183"/>
      <c r="J178" s="34"/>
      <c r="K178" s="34"/>
      <c r="L178" s="35"/>
      <c r="M178" s="184"/>
      <c r="N178" s="185"/>
      <c r="O178" s="73"/>
      <c r="P178" s="73"/>
      <c r="Q178" s="73"/>
      <c r="R178" s="73"/>
      <c r="S178" s="73"/>
      <c r="T178" s="7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5" t="s">
        <v>128</v>
      </c>
      <c r="AU178" s="15" t="s">
        <v>84</v>
      </c>
    </row>
    <row r="179" s="2" customFormat="1" ht="24.15" customHeight="1">
      <c r="A179" s="34"/>
      <c r="B179" s="167"/>
      <c r="C179" s="187" t="s">
        <v>238</v>
      </c>
      <c r="D179" s="187" t="s">
        <v>157</v>
      </c>
      <c r="E179" s="188" t="s">
        <v>239</v>
      </c>
      <c r="F179" s="189" t="s">
        <v>240</v>
      </c>
      <c r="G179" s="190" t="s">
        <v>139</v>
      </c>
      <c r="H179" s="191">
        <v>3</v>
      </c>
      <c r="I179" s="192"/>
      <c r="J179" s="193">
        <f>ROUND(I179*H179,2)</f>
        <v>0</v>
      </c>
      <c r="K179" s="189" t="s">
        <v>1</v>
      </c>
      <c r="L179" s="194"/>
      <c r="M179" s="195" t="s">
        <v>1</v>
      </c>
      <c r="N179" s="196" t="s">
        <v>39</v>
      </c>
      <c r="O179" s="73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160</v>
      </c>
      <c r="AT179" s="179" t="s">
        <v>157</v>
      </c>
      <c r="AU179" s="179" t="s">
        <v>84</v>
      </c>
      <c r="AY179" s="15" t="s">
        <v>119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5" t="s">
        <v>82</v>
      </c>
      <c r="BK179" s="180">
        <f>ROUND(I179*H179,2)</f>
        <v>0</v>
      </c>
      <c r="BL179" s="15" t="s">
        <v>126</v>
      </c>
      <c r="BM179" s="179" t="s">
        <v>241</v>
      </c>
    </row>
    <row r="180" s="2" customFormat="1">
      <c r="A180" s="34"/>
      <c r="B180" s="35"/>
      <c r="C180" s="34"/>
      <c r="D180" s="181" t="s">
        <v>128</v>
      </c>
      <c r="E180" s="34"/>
      <c r="F180" s="182" t="s">
        <v>242</v>
      </c>
      <c r="G180" s="34"/>
      <c r="H180" s="34"/>
      <c r="I180" s="183"/>
      <c r="J180" s="34"/>
      <c r="K180" s="34"/>
      <c r="L180" s="35"/>
      <c r="M180" s="184"/>
      <c r="N180" s="185"/>
      <c r="O180" s="73"/>
      <c r="P180" s="73"/>
      <c r="Q180" s="73"/>
      <c r="R180" s="73"/>
      <c r="S180" s="73"/>
      <c r="T180" s="7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5" t="s">
        <v>128</v>
      </c>
      <c r="AU180" s="15" t="s">
        <v>84</v>
      </c>
    </row>
    <row r="181" s="2" customFormat="1" ht="24.15" customHeight="1">
      <c r="A181" s="34"/>
      <c r="B181" s="167"/>
      <c r="C181" s="187" t="s">
        <v>213</v>
      </c>
      <c r="D181" s="187" t="s">
        <v>157</v>
      </c>
      <c r="E181" s="188" t="s">
        <v>243</v>
      </c>
      <c r="F181" s="189" t="s">
        <v>244</v>
      </c>
      <c r="G181" s="190" t="s">
        <v>139</v>
      </c>
      <c r="H181" s="191">
        <v>1</v>
      </c>
      <c r="I181" s="192"/>
      <c r="J181" s="193">
        <f>ROUND(I181*H181,2)</f>
        <v>0</v>
      </c>
      <c r="K181" s="189" t="s">
        <v>1</v>
      </c>
      <c r="L181" s="194"/>
      <c r="M181" s="195" t="s">
        <v>1</v>
      </c>
      <c r="N181" s="196" t="s">
        <v>39</v>
      </c>
      <c r="O181" s="73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160</v>
      </c>
      <c r="AT181" s="179" t="s">
        <v>157</v>
      </c>
      <c r="AU181" s="179" t="s">
        <v>84</v>
      </c>
      <c r="AY181" s="15" t="s">
        <v>119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5" t="s">
        <v>82</v>
      </c>
      <c r="BK181" s="180">
        <f>ROUND(I181*H181,2)</f>
        <v>0</v>
      </c>
      <c r="BL181" s="15" t="s">
        <v>126</v>
      </c>
      <c r="BM181" s="179" t="s">
        <v>245</v>
      </c>
    </row>
    <row r="182" s="2" customFormat="1">
      <c r="A182" s="34"/>
      <c r="B182" s="35"/>
      <c r="C182" s="34"/>
      <c r="D182" s="181" t="s">
        <v>128</v>
      </c>
      <c r="E182" s="34"/>
      <c r="F182" s="182" t="s">
        <v>244</v>
      </c>
      <c r="G182" s="34"/>
      <c r="H182" s="34"/>
      <c r="I182" s="183"/>
      <c r="J182" s="34"/>
      <c r="K182" s="34"/>
      <c r="L182" s="35"/>
      <c r="M182" s="184"/>
      <c r="N182" s="185"/>
      <c r="O182" s="73"/>
      <c r="P182" s="73"/>
      <c r="Q182" s="73"/>
      <c r="R182" s="73"/>
      <c r="S182" s="73"/>
      <c r="T182" s="7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5" t="s">
        <v>128</v>
      </c>
      <c r="AU182" s="15" t="s">
        <v>84</v>
      </c>
    </row>
    <row r="183" s="2" customFormat="1" ht="24.15" customHeight="1">
      <c r="A183" s="34"/>
      <c r="B183" s="167"/>
      <c r="C183" s="187" t="s">
        <v>246</v>
      </c>
      <c r="D183" s="187" t="s">
        <v>157</v>
      </c>
      <c r="E183" s="188" t="s">
        <v>247</v>
      </c>
      <c r="F183" s="189" t="s">
        <v>248</v>
      </c>
      <c r="G183" s="190" t="s">
        <v>139</v>
      </c>
      <c r="H183" s="191">
        <v>1</v>
      </c>
      <c r="I183" s="192"/>
      <c r="J183" s="193">
        <f>ROUND(I183*H183,2)</f>
        <v>0</v>
      </c>
      <c r="K183" s="189" t="s">
        <v>1</v>
      </c>
      <c r="L183" s="194"/>
      <c r="M183" s="195" t="s">
        <v>1</v>
      </c>
      <c r="N183" s="196" t="s">
        <v>39</v>
      </c>
      <c r="O183" s="73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160</v>
      </c>
      <c r="AT183" s="179" t="s">
        <v>157</v>
      </c>
      <c r="AU183" s="179" t="s">
        <v>84</v>
      </c>
      <c r="AY183" s="15" t="s">
        <v>119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5" t="s">
        <v>82</v>
      </c>
      <c r="BK183" s="180">
        <f>ROUND(I183*H183,2)</f>
        <v>0</v>
      </c>
      <c r="BL183" s="15" t="s">
        <v>126</v>
      </c>
      <c r="BM183" s="179" t="s">
        <v>249</v>
      </c>
    </row>
    <row r="184" s="2" customFormat="1">
      <c r="A184" s="34"/>
      <c r="B184" s="35"/>
      <c r="C184" s="34"/>
      <c r="D184" s="181" t="s">
        <v>128</v>
      </c>
      <c r="E184" s="34"/>
      <c r="F184" s="182" t="s">
        <v>248</v>
      </c>
      <c r="G184" s="34"/>
      <c r="H184" s="34"/>
      <c r="I184" s="183"/>
      <c r="J184" s="34"/>
      <c r="K184" s="34"/>
      <c r="L184" s="35"/>
      <c r="M184" s="184"/>
      <c r="N184" s="185"/>
      <c r="O184" s="73"/>
      <c r="P184" s="73"/>
      <c r="Q184" s="73"/>
      <c r="R184" s="73"/>
      <c r="S184" s="73"/>
      <c r="T184" s="7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5" t="s">
        <v>128</v>
      </c>
      <c r="AU184" s="15" t="s">
        <v>84</v>
      </c>
    </row>
    <row r="185" s="2" customFormat="1" ht="24.15" customHeight="1">
      <c r="A185" s="34"/>
      <c r="B185" s="167"/>
      <c r="C185" s="187" t="s">
        <v>217</v>
      </c>
      <c r="D185" s="187" t="s">
        <v>157</v>
      </c>
      <c r="E185" s="188" t="s">
        <v>250</v>
      </c>
      <c r="F185" s="189" t="s">
        <v>251</v>
      </c>
      <c r="G185" s="190" t="s">
        <v>139</v>
      </c>
      <c r="H185" s="191">
        <v>1</v>
      </c>
      <c r="I185" s="192"/>
      <c r="J185" s="193">
        <f>ROUND(I185*H185,2)</f>
        <v>0</v>
      </c>
      <c r="K185" s="189" t="s">
        <v>1</v>
      </c>
      <c r="L185" s="194"/>
      <c r="M185" s="195" t="s">
        <v>1</v>
      </c>
      <c r="N185" s="196" t="s">
        <v>39</v>
      </c>
      <c r="O185" s="73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160</v>
      </c>
      <c r="AT185" s="179" t="s">
        <v>157</v>
      </c>
      <c r="AU185" s="179" t="s">
        <v>84</v>
      </c>
      <c r="AY185" s="15" t="s">
        <v>119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5" t="s">
        <v>82</v>
      </c>
      <c r="BK185" s="180">
        <f>ROUND(I185*H185,2)</f>
        <v>0</v>
      </c>
      <c r="BL185" s="15" t="s">
        <v>126</v>
      </c>
      <c r="BM185" s="179" t="s">
        <v>252</v>
      </c>
    </row>
    <row r="186" s="2" customFormat="1">
      <c r="A186" s="34"/>
      <c r="B186" s="35"/>
      <c r="C186" s="34"/>
      <c r="D186" s="181" t="s">
        <v>128</v>
      </c>
      <c r="E186" s="34"/>
      <c r="F186" s="182" t="s">
        <v>251</v>
      </c>
      <c r="G186" s="34"/>
      <c r="H186" s="34"/>
      <c r="I186" s="183"/>
      <c r="J186" s="34"/>
      <c r="K186" s="34"/>
      <c r="L186" s="35"/>
      <c r="M186" s="184"/>
      <c r="N186" s="185"/>
      <c r="O186" s="73"/>
      <c r="P186" s="73"/>
      <c r="Q186" s="73"/>
      <c r="R186" s="73"/>
      <c r="S186" s="73"/>
      <c r="T186" s="7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5" t="s">
        <v>128</v>
      </c>
      <c r="AU186" s="15" t="s">
        <v>84</v>
      </c>
    </row>
    <row r="187" s="2" customFormat="1" ht="24.15" customHeight="1">
      <c r="A187" s="34"/>
      <c r="B187" s="167"/>
      <c r="C187" s="187" t="s">
        <v>253</v>
      </c>
      <c r="D187" s="187" t="s">
        <v>157</v>
      </c>
      <c r="E187" s="188" t="s">
        <v>254</v>
      </c>
      <c r="F187" s="189" t="s">
        <v>255</v>
      </c>
      <c r="G187" s="190" t="s">
        <v>139</v>
      </c>
      <c r="H187" s="191">
        <v>3</v>
      </c>
      <c r="I187" s="192"/>
      <c r="J187" s="193">
        <f>ROUND(I187*H187,2)</f>
        <v>0</v>
      </c>
      <c r="K187" s="189" t="s">
        <v>1</v>
      </c>
      <c r="L187" s="194"/>
      <c r="M187" s="195" t="s">
        <v>1</v>
      </c>
      <c r="N187" s="196" t="s">
        <v>39</v>
      </c>
      <c r="O187" s="73"/>
      <c r="P187" s="177">
        <f>O187*H187</f>
        <v>0</v>
      </c>
      <c r="Q187" s="177">
        <v>0</v>
      </c>
      <c r="R187" s="177">
        <f>Q187*H187</f>
        <v>0</v>
      </c>
      <c r="S187" s="177">
        <v>0</v>
      </c>
      <c r="T187" s="17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9" t="s">
        <v>160</v>
      </c>
      <c r="AT187" s="179" t="s">
        <v>157</v>
      </c>
      <c r="AU187" s="179" t="s">
        <v>84</v>
      </c>
      <c r="AY187" s="15" t="s">
        <v>119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5" t="s">
        <v>82</v>
      </c>
      <c r="BK187" s="180">
        <f>ROUND(I187*H187,2)</f>
        <v>0</v>
      </c>
      <c r="BL187" s="15" t="s">
        <v>126</v>
      </c>
      <c r="BM187" s="179" t="s">
        <v>256</v>
      </c>
    </row>
    <row r="188" s="2" customFormat="1">
      <c r="A188" s="34"/>
      <c r="B188" s="35"/>
      <c r="C188" s="34"/>
      <c r="D188" s="181" t="s">
        <v>128</v>
      </c>
      <c r="E188" s="34"/>
      <c r="F188" s="182" t="s">
        <v>255</v>
      </c>
      <c r="G188" s="34"/>
      <c r="H188" s="34"/>
      <c r="I188" s="183"/>
      <c r="J188" s="34"/>
      <c r="K188" s="34"/>
      <c r="L188" s="35"/>
      <c r="M188" s="184"/>
      <c r="N188" s="185"/>
      <c r="O188" s="73"/>
      <c r="P188" s="73"/>
      <c r="Q188" s="73"/>
      <c r="R188" s="73"/>
      <c r="S188" s="73"/>
      <c r="T188" s="7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5" t="s">
        <v>128</v>
      </c>
      <c r="AU188" s="15" t="s">
        <v>84</v>
      </c>
    </row>
    <row r="189" s="2" customFormat="1" ht="24.15" customHeight="1">
      <c r="A189" s="34"/>
      <c r="B189" s="167"/>
      <c r="C189" s="187" t="s">
        <v>160</v>
      </c>
      <c r="D189" s="187" t="s">
        <v>157</v>
      </c>
      <c r="E189" s="188" t="s">
        <v>257</v>
      </c>
      <c r="F189" s="189" t="s">
        <v>258</v>
      </c>
      <c r="G189" s="190" t="s">
        <v>139</v>
      </c>
      <c r="H189" s="191">
        <v>1</v>
      </c>
      <c r="I189" s="192"/>
      <c r="J189" s="193">
        <f>ROUND(I189*H189,2)</f>
        <v>0</v>
      </c>
      <c r="K189" s="189" t="s">
        <v>1</v>
      </c>
      <c r="L189" s="194"/>
      <c r="M189" s="195" t="s">
        <v>1</v>
      </c>
      <c r="N189" s="196" t="s">
        <v>39</v>
      </c>
      <c r="O189" s="73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160</v>
      </c>
      <c r="AT189" s="179" t="s">
        <v>157</v>
      </c>
      <c r="AU189" s="179" t="s">
        <v>84</v>
      </c>
      <c r="AY189" s="15" t="s">
        <v>119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82</v>
      </c>
      <c r="BK189" s="180">
        <f>ROUND(I189*H189,2)</f>
        <v>0</v>
      </c>
      <c r="BL189" s="15" t="s">
        <v>126</v>
      </c>
      <c r="BM189" s="179" t="s">
        <v>259</v>
      </c>
    </row>
    <row r="190" s="2" customFormat="1">
      <c r="A190" s="34"/>
      <c r="B190" s="35"/>
      <c r="C190" s="34"/>
      <c r="D190" s="181" t="s">
        <v>128</v>
      </c>
      <c r="E190" s="34"/>
      <c r="F190" s="182" t="s">
        <v>258</v>
      </c>
      <c r="G190" s="34"/>
      <c r="H190" s="34"/>
      <c r="I190" s="183"/>
      <c r="J190" s="34"/>
      <c r="K190" s="34"/>
      <c r="L190" s="35"/>
      <c r="M190" s="184"/>
      <c r="N190" s="185"/>
      <c r="O190" s="73"/>
      <c r="P190" s="73"/>
      <c r="Q190" s="73"/>
      <c r="R190" s="73"/>
      <c r="S190" s="73"/>
      <c r="T190" s="7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5" t="s">
        <v>128</v>
      </c>
      <c r="AU190" s="15" t="s">
        <v>84</v>
      </c>
    </row>
    <row r="191" s="2" customFormat="1" ht="24.15" customHeight="1">
      <c r="A191" s="34"/>
      <c r="B191" s="167"/>
      <c r="C191" s="187" t="s">
        <v>260</v>
      </c>
      <c r="D191" s="187" t="s">
        <v>157</v>
      </c>
      <c r="E191" s="188" t="s">
        <v>261</v>
      </c>
      <c r="F191" s="189" t="s">
        <v>262</v>
      </c>
      <c r="G191" s="190" t="s">
        <v>139</v>
      </c>
      <c r="H191" s="191">
        <v>1</v>
      </c>
      <c r="I191" s="192"/>
      <c r="J191" s="193">
        <f>ROUND(I191*H191,2)</f>
        <v>0</v>
      </c>
      <c r="K191" s="189" t="s">
        <v>1</v>
      </c>
      <c r="L191" s="194"/>
      <c r="M191" s="195" t="s">
        <v>1</v>
      </c>
      <c r="N191" s="196" t="s">
        <v>39</v>
      </c>
      <c r="O191" s="73"/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160</v>
      </c>
      <c r="AT191" s="179" t="s">
        <v>157</v>
      </c>
      <c r="AU191" s="179" t="s">
        <v>84</v>
      </c>
      <c r="AY191" s="15" t="s">
        <v>119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5" t="s">
        <v>82</v>
      </c>
      <c r="BK191" s="180">
        <f>ROUND(I191*H191,2)</f>
        <v>0</v>
      </c>
      <c r="BL191" s="15" t="s">
        <v>126</v>
      </c>
      <c r="BM191" s="179" t="s">
        <v>263</v>
      </c>
    </row>
    <row r="192" s="2" customFormat="1">
      <c r="A192" s="34"/>
      <c r="B192" s="35"/>
      <c r="C192" s="34"/>
      <c r="D192" s="181" t="s">
        <v>128</v>
      </c>
      <c r="E192" s="34"/>
      <c r="F192" s="182" t="s">
        <v>262</v>
      </c>
      <c r="G192" s="34"/>
      <c r="H192" s="34"/>
      <c r="I192" s="183"/>
      <c r="J192" s="34"/>
      <c r="K192" s="34"/>
      <c r="L192" s="35"/>
      <c r="M192" s="184"/>
      <c r="N192" s="185"/>
      <c r="O192" s="73"/>
      <c r="P192" s="73"/>
      <c r="Q192" s="73"/>
      <c r="R192" s="73"/>
      <c r="S192" s="73"/>
      <c r="T192" s="7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5" t="s">
        <v>128</v>
      </c>
      <c r="AU192" s="15" t="s">
        <v>84</v>
      </c>
    </row>
    <row r="193" s="2" customFormat="1" ht="16.5" customHeight="1">
      <c r="A193" s="34"/>
      <c r="B193" s="167"/>
      <c r="C193" s="187" t="s">
        <v>224</v>
      </c>
      <c r="D193" s="187" t="s">
        <v>157</v>
      </c>
      <c r="E193" s="188" t="s">
        <v>264</v>
      </c>
      <c r="F193" s="189" t="s">
        <v>265</v>
      </c>
      <c r="G193" s="190" t="s">
        <v>139</v>
      </c>
      <c r="H193" s="191">
        <v>5</v>
      </c>
      <c r="I193" s="192"/>
      <c r="J193" s="193">
        <f>ROUND(I193*H193,2)</f>
        <v>0</v>
      </c>
      <c r="K193" s="189" t="s">
        <v>1</v>
      </c>
      <c r="L193" s="194"/>
      <c r="M193" s="195" t="s">
        <v>1</v>
      </c>
      <c r="N193" s="196" t="s">
        <v>39</v>
      </c>
      <c r="O193" s="73"/>
      <c r="P193" s="177">
        <f>O193*H193</f>
        <v>0</v>
      </c>
      <c r="Q193" s="177">
        <v>0</v>
      </c>
      <c r="R193" s="177">
        <f>Q193*H193</f>
        <v>0</v>
      </c>
      <c r="S193" s="177">
        <v>0</v>
      </c>
      <c r="T193" s="17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9" t="s">
        <v>160</v>
      </c>
      <c r="AT193" s="179" t="s">
        <v>157</v>
      </c>
      <c r="AU193" s="179" t="s">
        <v>84</v>
      </c>
      <c r="AY193" s="15" t="s">
        <v>119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5" t="s">
        <v>82</v>
      </c>
      <c r="BK193" s="180">
        <f>ROUND(I193*H193,2)</f>
        <v>0</v>
      </c>
      <c r="BL193" s="15" t="s">
        <v>126</v>
      </c>
      <c r="BM193" s="179" t="s">
        <v>266</v>
      </c>
    </row>
    <row r="194" s="2" customFormat="1">
      <c r="A194" s="34"/>
      <c r="B194" s="35"/>
      <c r="C194" s="34"/>
      <c r="D194" s="181" t="s">
        <v>128</v>
      </c>
      <c r="E194" s="34"/>
      <c r="F194" s="182" t="s">
        <v>267</v>
      </c>
      <c r="G194" s="34"/>
      <c r="H194" s="34"/>
      <c r="I194" s="183"/>
      <c r="J194" s="34"/>
      <c r="K194" s="34"/>
      <c r="L194" s="35"/>
      <c r="M194" s="184"/>
      <c r="N194" s="185"/>
      <c r="O194" s="73"/>
      <c r="P194" s="73"/>
      <c r="Q194" s="73"/>
      <c r="R194" s="73"/>
      <c r="S194" s="73"/>
      <c r="T194" s="7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5" t="s">
        <v>128</v>
      </c>
      <c r="AU194" s="15" t="s">
        <v>84</v>
      </c>
    </row>
    <row r="195" s="2" customFormat="1" ht="16.5" customHeight="1">
      <c r="A195" s="34"/>
      <c r="B195" s="167"/>
      <c r="C195" s="187" t="s">
        <v>268</v>
      </c>
      <c r="D195" s="187" t="s">
        <v>157</v>
      </c>
      <c r="E195" s="188" t="s">
        <v>269</v>
      </c>
      <c r="F195" s="189" t="s">
        <v>270</v>
      </c>
      <c r="G195" s="190" t="s">
        <v>139</v>
      </c>
      <c r="H195" s="191">
        <v>1</v>
      </c>
      <c r="I195" s="192"/>
      <c r="J195" s="193">
        <f>ROUND(I195*H195,2)</f>
        <v>0</v>
      </c>
      <c r="K195" s="189" t="s">
        <v>1</v>
      </c>
      <c r="L195" s="194"/>
      <c r="M195" s="195" t="s">
        <v>1</v>
      </c>
      <c r="N195" s="196" t="s">
        <v>39</v>
      </c>
      <c r="O195" s="73"/>
      <c r="P195" s="177">
        <f>O195*H195</f>
        <v>0</v>
      </c>
      <c r="Q195" s="177">
        <v>0</v>
      </c>
      <c r="R195" s="177">
        <f>Q195*H195</f>
        <v>0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160</v>
      </c>
      <c r="AT195" s="179" t="s">
        <v>157</v>
      </c>
      <c r="AU195" s="179" t="s">
        <v>84</v>
      </c>
      <c r="AY195" s="15" t="s">
        <v>119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82</v>
      </c>
      <c r="BK195" s="180">
        <f>ROUND(I195*H195,2)</f>
        <v>0</v>
      </c>
      <c r="BL195" s="15" t="s">
        <v>126</v>
      </c>
      <c r="BM195" s="179" t="s">
        <v>271</v>
      </c>
    </row>
    <row r="196" s="2" customFormat="1">
      <c r="A196" s="34"/>
      <c r="B196" s="35"/>
      <c r="C196" s="34"/>
      <c r="D196" s="181" t="s">
        <v>128</v>
      </c>
      <c r="E196" s="34"/>
      <c r="F196" s="182" t="s">
        <v>272</v>
      </c>
      <c r="G196" s="34"/>
      <c r="H196" s="34"/>
      <c r="I196" s="183"/>
      <c r="J196" s="34"/>
      <c r="K196" s="34"/>
      <c r="L196" s="35"/>
      <c r="M196" s="184"/>
      <c r="N196" s="185"/>
      <c r="O196" s="73"/>
      <c r="P196" s="73"/>
      <c r="Q196" s="73"/>
      <c r="R196" s="73"/>
      <c r="S196" s="73"/>
      <c r="T196" s="7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5" t="s">
        <v>128</v>
      </c>
      <c r="AU196" s="15" t="s">
        <v>84</v>
      </c>
    </row>
    <row r="197" s="2" customFormat="1" ht="37.8" customHeight="1">
      <c r="A197" s="34"/>
      <c r="B197" s="167"/>
      <c r="C197" s="187" t="s">
        <v>227</v>
      </c>
      <c r="D197" s="187" t="s">
        <v>157</v>
      </c>
      <c r="E197" s="188" t="s">
        <v>273</v>
      </c>
      <c r="F197" s="189" t="s">
        <v>274</v>
      </c>
      <c r="G197" s="190" t="s">
        <v>139</v>
      </c>
      <c r="H197" s="191">
        <v>2</v>
      </c>
      <c r="I197" s="192"/>
      <c r="J197" s="193">
        <f>ROUND(I197*H197,2)</f>
        <v>0</v>
      </c>
      <c r="K197" s="189" t="s">
        <v>1</v>
      </c>
      <c r="L197" s="194"/>
      <c r="M197" s="195" t="s">
        <v>1</v>
      </c>
      <c r="N197" s="196" t="s">
        <v>39</v>
      </c>
      <c r="O197" s="73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160</v>
      </c>
      <c r="AT197" s="179" t="s">
        <v>157</v>
      </c>
      <c r="AU197" s="179" t="s">
        <v>84</v>
      </c>
      <c r="AY197" s="15" t="s">
        <v>119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5" t="s">
        <v>82</v>
      </c>
      <c r="BK197" s="180">
        <f>ROUND(I197*H197,2)</f>
        <v>0</v>
      </c>
      <c r="BL197" s="15" t="s">
        <v>126</v>
      </c>
      <c r="BM197" s="179" t="s">
        <v>275</v>
      </c>
    </row>
    <row r="198" s="2" customFormat="1">
      <c r="A198" s="34"/>
      <c r="B198" s="35"/>
      <c r="C198" s="34"/>
      <c r="D198" s="181" t="s">
        <v>128</v>
      </c>
      <c r="E198" s="34"/>
      <c r="F198" s="182" t="s">
        <v>276</v>
      </c>
      <c r="G198" s="34"/>
      <c r="H198" s="34"/>
      <c r="I198" s="183"/>
      <c r="J198" s="34"/>
      <c r="K198" s="34"/>
      <c r="L198" s="35"/>
      <c r="M198" s="184"/>
      <c r="N198" s="185"/>
      <c r="O198" s="73"/>
      <c r="P198" s="73"/>
      <c r="Q198" s="73"/>
      <c r="R198" s="73"/>
      <c r="S198" s="73"/>
      <c r="T198" s="7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5" t="s">
        <v>128</v>
      </c>
      <c r="AU198" s="15" t="s">
        <v>84</v>
      </c>
    </row>
    <row r="199" s="2" customFormat="1" ht="37.8" customHeight="1">
      <c r="A199" s="34"/>
      <c r="B199" s="167"/>
      <c r="C199" s="187" t="s">
        <v>277</v>
      </c>
      <c r="D199" s="187" t="s">
        <v>157</v>
      </c>
      <c r="E199" s="188" t="s">
        <v>278</v>
      </c>
      <c r="F199" s="189" t="s">
        <v>279</v>
      </c>
      <c r="G199" s="190" t="s">
        <v>139</v>
      </c>
      <c r="H199" s="191">
        <v>4</v>
      </c>
      <c r="I199" s="192"/>
      <c r="J199" s="193">
        <f>ROUND(I199*H199,2)</f>
        <v>0</v>
      </c>
      <c r="K199" s="189" t="s">
        <v>1</v>
      </c>
      <c r="L199" s="194"/>
      <c r="M199" s="195" t="s">
        <v>1</v>
      </c>
      <c r="N199" s="196" t="s">
        <v>39</v>
      </c>
      <c r="O199" s="73"/>
      <c r="P199" s="177">
        <f>O199*H199</f>
        <v>0</v>
      </c>
      <c r="Q199" s="177">
        <v>0</v>
      </c>
      <c r="R199" s="177">
        <f>Q199*H199</f>
        <v>0</v>
      </c>
      <c r="S199" s="177">
        <v>0</v>
      </c>
      <c r="T199" s="17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9" t="s">
        <v>160</v>
      </c>
      <c r="AT199" s="179" t="s">
        <v>157</v>
      </c>
      <c r="AU199" s="179" t="s">
        <v>84</v>
      </c>
      <c r="AY199" s="15" t="s">
        <v>119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5" t="s">
        <v>82</v>
      </c>
      <c r="BK199" s="180">
        <f>ROUND(I199*H199,2)</f>
        <v>0</v>
      </c>
      <c r="BL199" s="15" t="s">
        <v>126</v>
      </c>
      <c r="BM199" s="179" t="s">
        <v>280</v>
      </c>
    </row>
    <row r="200" s="2" customFormat="1">
      <c r="A200" s="34"/>
      <c r="B200" s="35"/>
      <c r="C200" s="34"/>
      <c r="D200" s="181" t="s">
        <v>128</v>
      </c>
      <c r="E200" s="34"/>
      <c r="F200" s="182" t="s">
        <v>281</v>
      </c>
      <c r="G200" s="34"/>
      <c r="H200" s="34"/>
      <c r="I200" s="183"/>
      <c r="J200" s="34"/>
      <c r="K200" s="34"/>
      <c r="L200" s="35"/>
      <c r="M200" s="184"/>
      <c r="N200" s="185"/>
      <c r="O200" s="73"/>
      <c r="P200" s="73"/>
      <c r="Q200" s="73"/>
      <c r="R200" s="73"/>
      <c r="S200" s="73"/>
      <c r="T200" s="7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5" t="s">
        <v>128</v>
      </c>
      <c r="AU200" s="15" t="s">
        <v>84</v>
      </c>
    </row>
    <row r="201" s="2" customFormat="1" ht="37.8" customHeight="1">
      <c r="A201" s="34"/>
      <c r="B201" s="167"/>
      <c r="C201" s="187" t="s">
        <v>232</v>
      </c>
      <c r="D201" s="187" t="s">
        <v>157</v>
      </c>
      <c r="E201" s="188" t="s">
        <v>282</v>
      </c>
      <c r="F201" s="189" t="s">
        <v>283</v>
      </c>
      <c r="G201" s="190" t="s">
        <v>139</v>
      </c>
      <c r="H201" s="191">
        <v>1</v>
      </c>
      <c r="I201" s="192"/>
      <c r="J201" s="193">
        <f>ROUND(I201*H201,2)</f>
        <v>0</v>
      </c>
      <c r="K201" s="189" t="s">
        <v>1</v>
      </c>
      <c r="L201" s="194"/>
      <c r="M201" s="195" t="s">
        <v>1</v>
      </c>
      <c r="N201" s="196" t="s">
        <v>39</v>
      </c>
      <c r="O201" s="73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160</v>
      </c>
      <c r="AT201" s="179" t="s">
        <v>157</v>
      </c>
      <c r="AU201" s="179" t="s">
        <v>84</v>
      </c>
      <c r="AY201" s="15" t="s">
        <v>119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82</v>
      </c>
      <c r="BK201" s="180">
        <f>ROUND(I201*H201,2)</f>
        <v>0</v>
      </c>
      <c r="BL201" s="15" t="s">
        <v>126</v>
      </c>
      <c r="BM201" s="179" t="s">
        <v>284</v>
      </c>
    </row>
    <row r="202" s="2" customFormat="1">
      <c r="A202" s="34"/>
      <c r="B202" s="35"/>
      <c r="C202" s="34"/>
      <c r="D202" s="181" t="s">
        <v>128</v>
      </c>
      <c r="E202" s="34"/>
      <c r="F202" s="182" t="s">
        <v>285</v>
      </c>
      <c r="G202" s="34"/>
      <c r="H202" s="34"/>
      <c r="I202" s="183"/>
      <c r="J202" s="34"/>
      <c r="K202" s="34"/>
      <c r="L202" s="35"/>
      <c r="M202" s="184"/>
      <c r="N202" s="185"/>
      <c r="O202" s="73"/>
      <c r="P202" s="73"/>
      <c r="Q202" s="73"/>
      <c r="R202" s="73"/>
      <c r="S202" s="73"/>
      <c r="T202" s="7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5" t="s">
        <v>128</v>
      </c>
      <c r="AU202" s="15" t="s">
        <v>84</v>
      </c>
    </row>
    <row r="203" s="2" customFormat="1" ht="37.8" customHeight="1">
      <c r="A203" s="34"/>
      <c r="B203" s="167"/>
      <c r="C203" s="187" t="s">
        <v>286</v>
      </c>
      <c r="D203" s="187" t="s">
        <v>157</v>
      </c>
      <c r="E203" s="188" t="s">
        <v>287</v>
      </c>
      <c r="F203" s="189" t="s">
        <v>288</v>
      </c>
      <c r="G203" s="190" t="s">
        <v>139</v>
      </c>
      <c r="H203" s="191">
        <v>1</v>
      </c>
      <c r="I203" s="192"/>
      <c r="J203" s="193">
        <f>ROUND(I203*H203,2)</f>
        <v>0</v>
      </c>
      <c r="K203" s="189" t="s">
        <v>1</v>
      </c>
      <c r="L203" s="194"/>
      <c r="M203" s="195" t="s">
        <v>1</v>
      </c>
      <c r="N203" s="196" t="s">
        <v>39</v>
      </c>
      <c r="O203" s="73"/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9" t="s">
        <v>160</v>
      </c>
      <c r="AT203" s="179" t="s">
        <v>157</v>
      </c>
      <c r="AU203" s="179" t="s">
        <v>84</v>
      </c>
      <c r="AY203" s="15" t="s">
        <v>119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5" t="s">
        <v>82</v>
      </c>
      <c r="BK203" s="180">
        <f>ROUND(I203*H203,2)</f>
        <v>0</v>
      </c>
      <c r="BL203" s="15" t="s">
        <v>126</v>
      </c>
      <c r="BM203" s="179" t="s">
        <v>289</v>
      </c>
    </row>
    <row r="204" s="2" customFormat="1">
      <c r="A204" s="34"/>
      <c r="B204" s="35"/>
      <c r="C204" s="34"/>
      <c r="D204" s="181" t="s">
        <v>128</v>
      </c>
      <c r="E204" s="34"/>
      <c r="F204" s="182" t="s">
        <v>290</v>
      </c>
      <c r="G204" s="34"/>
      <c r="H204" s="34"/>
      <c r="I204" s="183"/>
      <c r="J204" s="34"/>
      <c r="K204" s="34"/>
      <c r="L204" s="35"/>
      <c r="M204" s="184"/>
      <c r="N204" s="185"/>
      <c r="O204" s="73"/>
      <c r="P204" s="73"/>
      <c r="Q204" s="73"/>
      <c r="R204" s="73"/>
      <c r="S204" s="73"/>
      <c r="T204" s="7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5" t="s">
        <v>128</v>
      </c>
      <c r="AU204" s="15" t="s">
        <v>84</v>
      </c>
    </row>
    <row r="205" s="2" customFormat="1" ht="24.15" customHeight="1">
      <c r="A205" s="34"/>
      <c r="B205" s="167"/>
      <c r="C205" s="187" t="s">
        <v>236</v>
      </c>
      <c r="D205" s="187" t="s">
        <v>157</v>
      </c>
      <c r="E205" s="188" t="s">
        <v>291</v>
      </c>
      <c r="F205" s="189" t="s">
        <v>292</v>
      </c>
      <c r="G205" s="190" t="s">
        <v>139</v>
      </c>
      <c r="H205" s="191">
        <v>1</v>
      </c>
      <c r="I205" s="192"/>
      <c r="J205" s="193">
        <f>ROUND(I205*H205,2)</f>
        <v>0</v>
      </c>
      <c r="K205" s="189" t="s">
        <v>1</v>
      </c>
      <c r="L205" s="194"/>
      <c r="M205" s="195" t="s">
        <v>1</v>
      </c>
      <c r="N205" s="196" t="s">
        <v>39</v>
      </c>
      <c r="O205" s="73"/>
      <c r="P205" s="177">
        <f>O205*H205</f>
        <v>0</v>
      </c>
      <c r="Q205" s="177">
        <v>0</v>
      </c>
      <c r="R205" s="177">
        <f>Q205*H205</f>
        <v>0</v>
      </c>
      <c r="S205" s="177">
        <v>0</v>
      </c>
      <c r="T205" s="17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9" t="s">
        <v>160</v>
      </c>
      <c r="AT205" s="179" t="s">
        <v>157</v>
      </c>
      <c r="AU205" s="179" t="s">
        <v>84</v>
      </c>
      <c r="AY205" s="15" t="s">
        <v>119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5" t="s">
        <v>82</v>
      </c>
      <c r="BK205" s="180">
        <f>ROUND(I205*H205,2)</f>
        <v>0</v>
      </c>
      <c r="BL205" s="15" t="s">
        <v>126</v>
      </c>
      <c r="BM205" s="179" t="s">
        <v>293</v>
      </c>
    </row>
    <row r="206" s="2" customFormat="1">
      <c r="A206" s="34"/>
      <c r="B206" s="35"/>
      <c r="C206" s="34"/>
      <c r="D206" s="181" t="s">
        <v>128</v>
      </c>
      <c r="E206" s="34"/>
      <c r="F206" s="182" t="s">
        <v>294</v>
      </c>
      <c r="G206" s="34"/>
      <c r="H206" s="34"/>
      <c r="I206" s="183"/>
      <c r="J206" s="34"/>
      <c r="K206" s="34"/>
      <c r="L206" s="35"/>
      <c r="M206" s="184"/>
      <c r="N206" s="185"/>
      <c r="O206" s="73"/>
      <c r="P206" s="73"/>
      <c r="Q206" s="73"/>
      <c r="R206" s="73"/>
      <c r="S206" s="73"/>
      <c r="T206" s="7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5" t="s">
        <v>128</v>
      </c>
      <c r="AU206" s="15" t="s">
        <v>84</v>
      </c>
    </row>
    <row r="207" s="2" customFormat="1" ht="24.15" customHeight="1">
      <c r="A207" s="34"/>
      <c r="B207" s="167"/>
      <c r="C207" s="187" t="s">
        <v>295</v>
      </c>
      <c r="D207" s="187" t="s">
        <v>157</v>
      </c>
      <c r="E207" s="188" t="s">
        <v>296</v>
      </c>
      <c r="F207" s="189" t="s">
        <v>297</v>
      </c>
      <c r="G207" s="190" t="s">
        <v>139</v>
      </c>
      <c r="H207" s="191">
        <v>1</v>
      </c>
      <c r="I207" s="192"/>
      <c r="J207" s="193">
        <f>ROUND(I207*H207,2)</f>
        <v>0</v>
      </c>
      <c r="K207" s="189" t="s">
        <v>1</v>
      </c>
      <c r="L207" s="194"/>
      <c r="M207" s="195" t="s">
        <v>1</v>
      </c>
      <c r="N207" s="196" t="s">
        <v>39</v>
      </c>
      <c r="O207" s="73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160</v>
      </c>
      <c r="AT207" s="179" t="s">
        <v>157</v>
      </c>
      <c r="AU207" s="179" t="s">
        <v>84</v>
      </c>
      <c r="AY207" s="15" t="s">
        <v>119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82</v>
      </c>
      <c r="BK207" s="180">
        <f>ROUND(I207*H207,2)</f>
        <v>0</v>
      </c>
      <c r="BL207" s="15" t="s">
        <v>126</v>
      </c>
      <c r="BM207" s="179" t="s">
        <v>298</v>
      </c>
    </row>
    <row r="208" s="2" customFormat="1">
      <c r="A208" s="34"/>
      <c r="B208" s="35"/>
      <c r="C208" s="34"/>
      <c r="D208" s="181" t="s">
        <v>128</v>
      </c>
      <c r="E208" s="34"/>
      <c r="F208" s="182" t="s">
        <v>299</v>
      </c>
      <c r="G208" s="34"/>
      <c r="H208" s="34"/>
      <c r="I208" s="183"/>
      <c r="J208" s="34"/>
      <c r="K208" s="34"/>
      <c r="L208" s="35"/>
      <c r="M208" s="184"/>
      <c r="N208" s="185"/>
      <c r="O208" s="73"/>
      <c r="P208" s="73"/>
      <c r="Q208" s="73"/>
      <c r="R208" s="73"/>
      <c r="S208" s="73"/>
      <c r="T208" s="7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5" t="s">
        <v>128</v>
      </c>
      <c r="AU208" s="15" t="s">
        <v>84</v>
      </c>
    </row>
    <row r="209" s="2" customFormat="1" ht="24.15" customHeight="1">
      <c r="A209" s="34"/>
      <c r="B209" s="167"/>
      <c r="C209" s="187" t="s">
        <v>241</v>
      </c>
      <c r="D209" s="187" t="s">
        <v>157</v>
      </c>
      <c r="E209" s="188" t="s">
        <v>300</v>
      </c>
      <c r="F209" s="189" t="s">
        <v>301</v>
      </c>
      <c r="G209" s="190" t="s">
        <v>139</v>
      </c>
      <c r="H209" s="191">
        <v>1</v>
      </c>
      <c r="I209" s="192"/>
      <c r="J209" s="193">
        <f>ROUND(I209*H209,2)</f>
        <v>0</v>
      </c>
      <c r="K209" s="189" t="s">
        <v>1</v>
      </c>
      <c r="L209" s="194"/>
      <c r="M209" s="195" t="s">
        <v>1</v>
      </c>
      <c r="N209" s="196" t="s">
        <v>39</v>
      </c>
      <c r="O209" s="73"/>
      <c r="P209" s="177">
        <f>O209*H209</f>
        <v>0</v>
      </c>
      <c r="Q209" s="177">
        <v>0</v>
      </c>
      <c r="R209" s="177">
        <f>Q209*H209</f>
        <v>0</v>
      </c>
      <c r="S209" s="177">
        <v>0</v>
      </c>
      <c r="T209" s="17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9" t="s">
        <v>160</v>
      </c>
      <c r="AT209" s="179" t="s">
        <v>157</v>
      </c>
      <c r="AU209" s="179" t="s">
        <v>84</v>
      </c>
      <c r="AY209" s="15" t="s">
        <v>119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5" t="s">
        <v>82</v>
      </c>
      <c r="BK209" s="180">
        <f>ROUND(I209*H209,2)</f>
        <v>0</v>
      </c>
      <c r="BL209" s="15" t="s">
        <v>126</v>
      </c>
      <c r="BM209" s="179" t="s">
        <v>302</v>
      </c>
    </row>
    <row r="210" s="2" customFormat="1">
      <c r="A210" s="34"/>
      <c r="B210" s="35"/>
      <c r="C210" s="34"/>
      <c r="D210" s="181" t="s">
        <v>128</v>
      </c>
      <c r="E210" s="34"/>
      <c r="F210" s="182" t="s">
        <v>303</v>
      </c>
      <c r="G210" s="34"/>
      <c r="H210" s="34"/>
      <c r="I210" s="183"/>
      <c r="J210" s="34"/>
      <c r="K210" s="34"/>
      <c r="L210" s="35"/>
      <c r="M210" s="184"/>
      <c r="N210" s="185"/>
      <c r="O210" s="73"/>
      <c r="P210" s="73"/>
      <c r="Q210" s="73"/>
      <c r="R210" s="73"/>
      <c r="S210" s="73"/>
      <c r="T210" s="7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5" t="s">
        <v>128</v>
      </c>
      <c r="AU210" s="15" t="s">
        <v>84</v>
      </c>
    </row>
    <row r="211" s="2" customFormat="1" ht="24.15" customHeight="1">
      <c r="A211" s="34"/>
      <c r="B211" s="167"/>
      <c r="C211" s="187" t="s">
        <v>304</v>
      </c>
      <c r="D211" s="187" t="s">
        <v>157</v>
      </c>
      <c r="E211" s="188" t="s">
        <v>305</v>
      </c>
      <c r="F211" s="189" t="s">
        <v>306</v>
      </c>
      <c r="G211" s="190" t="s">
        <v>139</v>
      </c>
      <c r="H211" s="191">
        <v>1</v>
      </c>
      <c r="I211" s="192"/>
      <c r="J211" s="193">
        <f>ROUND(I211*H211,2)</f>
        <v>0</v>
      </c>
      <c r="K211" s="189" t="s">
        <v>1</v>
      </c>
      <c r="L211" s="194"/>
      <c r="M211" s="195" t="s">
        <v>1</v>
      </c>
      <c r="N211" s="196" t="s">
        <v>39</v>
      </c>
      <c r="O211" s="73"/>
      <c r="P211" s="177">
        <f>O211*H211</f>
        <v>0</v>
      </c>
      <c r="Q211" s="177">
        <v>0</v>
      </c>
      <c r="R211" s="177">
        <f>Q211*H211</f>
        <v>0</v>
      </c>
      <c r="S211" s="177">
        <v>0</v>
      </c>
      <c r="T211" s="17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9" t="s">
        <v>160</v>
      </c>
      <c r="AT211" s="179" t="s">
        <v>157</v>
      </c>
      <c r="AU211" s="179" t="s">
        <v>84</v>
      </c>
      <c r="AY211" s="15" t="s">
        <v>119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5" t="s">
        <v>82</v>
      </c>
      <c r="BK211" s="180">
        <f>ROUND(I211*H211,2)</f>
        <v>0</v>
      </c>
      <c r="BL211" s="15" t="s">
        <v>126</v>
      </c>
      <c r="BM211" s="179" t="s">
        <v>307</v>
      </c>
    </row>
    <row r="212" s="2" customFormat="1">
      <c r="A212" s="34"/>
      <c r="B212" s="35"/>
      <c r="C212" s="34"/>
      <c r="D212" s="181" t="s">
        <v>128</v>
      </c>
      <c r="E212" s="34"/>
      <c r="F212" s="182" t="s">
        <v>308</v>
      </c>
      <c r="G212" s="34"/>
      <c r="H212" s="34"/>
      <c r="I212" s="183"/>
      <c r="J212" s="34"/>
      <c r="K212" s="34"/>
      <c r="L212" s="35"/>
      <c r="M212" s="184"/>
      <c r="N212" s="185"/>
      <c r="O212" s="73"/>
      <c r="P212" s="73"/>
      <c r="Q212" s="73"/>
      <c r="R212" s="73"/>
      <c r="S212" s="73"/>
      <c r="T212" s="7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5" t="s">
        <v>128</v>
      </c>
      <c r="AU212" s="15" t="s">
        <v>84</v>
      </c>
    </row>
    <row r="213" s="2" customFormat="1" ht="16.5" customHeight="1">
      <c r="A213" s="34"/>
      <c r="B213" s="167"/>
      <c r="C213" s="187" t="s">
        <v>245</v>
      </c>
      <c r="D213" s="187" t="s">
        <v>157</v>
      </c>
      <c r="E213" s="188" t="s">
        <v>309</v>
      </c>
      <c r="F213" s="189" t="s">
        <v>310</v>
      </c>
      <c r="G213" s="190" t="s">
        <v>139</v>
      </c>
      <c r="H213" s="191">
        <v>3</v>
      </c>
      <c r="I213" s="192"/>
      <c r="J213" s="193">
        <f>ROUND(I213*H213,2)</f>
        <v>0</v>
      </c>
      <c r="K213" s="189" t="s">
        <v>1</v>
      </c>
      <c r="L213" s="194"/>
      <c r="M213" s="195" t="s">
        <v>1</v>
      </c>
      <c r="N213" s="196" t="s">
        <v>39</v>
      </c>
      <c r="O213" s="73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160</v>
      </c>
      <c r="AT213" s="179" t="s">
        <v>157</v>
      </c>
      <c r="AU213" s="179" t="s">
        <v>84</v>
      </c>
      <c r="AY213" s="15" t="s">
        <v>119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82</v>
      </c>
      <c r="BK213" s="180">
        <f>ROUND(I213*H213,2)</f>
        <v>0</v>
      </c>
      <c r="BL213" s="15" t="s">
        <v>126</v>
      </c>
      <c r="BM213" s="179" t="s">
        <v>311</v>
      </c>
    </row>
    <row r="214" s="2" customFormat="1">
      <c r="A214" s="34"/>
      <c r="B214" s="35"/>
      <c r="C214" s="34"/>
      <c r="D214" s="181" t="s">
        <v>128</v>
      </c>
      <c r="E214" s="34"/>
      <c r="F214" s="182" t="s">
        <v>312</v>
      </c>
      <c r="G214" s="34"/>
      <c r="H214" s="34"/>
      <c r="I214" s="183"/>
      <c r="J214" s="34"/>
      <c r="K214" s="34"/>
      <c r="L214" s="35"/>
      <c r="M214" s="184"/>
      <c r="N214" s="185"/>
      <c r="O214" s="73"/>
      <c r="P214" s="73"/>
      <c r="Q214" s="73"/>
      <c r="R214" s="73"/>
      <c r="S214" s="73"/>
      <c r="T214" s="7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5" t="s">
        <v>128</v>
      </c>
      <c r="AU214" s="15" t="s">
        <v>84</v>
      </c>
    </row>
    <row r="215" s="2" customFormat="1" ht="16.5" customHeight="1">
      <c r="A215" s="34"/>
      <c r="B215" s="167"/>
      <c r="C215" s="187" t="s">
        <v>313</v>
      </c>
      <c r="D215" s="187" t="s">
        <v>157</v>
      </c>
      <c r="E215" s="188" t="s">
        <v>314</v>
      </c>
      <c r="F215" s="189" t="s">
        <v>315</v>
      </c>
      <c r="G215" s="190" t="s">
        <v>139</v>
      </c>
      <c r="H215" s="191">
        <v>1</v>
      </c>
      <c r="I215" s="192"/>
      <c r="J215" s="193">
        <f>ROUND(I215*H215,2)</f>
        <v>0</v>
      </c>
      <c r="K215" s="189" t="s">
        <v>1</v>
      </c>
      <c r="L215" s="194"/>
      <c r="M215" s="195" t="s">
        <v>1</v>
      </c>
      <c r="N215" s="196" t="s">
        <v>39</v>
      </c>
      <c r="O215" s="73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160</v>
      </c>
      <c r="AT215" s="179" t="s">
        <v>157</v>
      </c>
      <c r="AU215" s="179" t="s">
        <v>84</v>
      </c>
      <c r="AY215" s="15" t="s">
        <v>119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5" t="s">
        <v>82</v>
      </c>
      <c r="BK215" s="180">
        <f>ROUND(I215*H215,2)</f>
        <v>0</v>
      </c>
      <c r="BL215" s="15" t="s">
        <v>126</v>
      </c>
      <c r="BM215" s="179" t="s">
        <v>316</v>
      </c>
    </row>
    <row r="216" s="2" customFormat="1">
      <c r="A216" s="34"/>
      <c r="B216" s="35"/>
      <c r="C216" s="34"/>
      <c r="D216" s="181" t="s">
        <v>128</v>
      </c>
      <c r="E216" s="34"/>
      <c r="F216" s="182" t="s">
        <v>317</v>
      </c>
      <c r="G216" s="34"/>
      <c r="H216" s="34"/>
      <c r="I216" s="183"/>
      <c r="J216" s="34"/>
      <c r="K216" s="34"/>
      <c r="L216" s="35"/>
      <c r="M216" s="184"/>
      <c r="N216" s="185"/>
      <c r="O216" s="73"/>
      <c r="P216" s="73"/>
      <c r="Q216" s="73"/>
      <c r="R216" s="73"/>
      <c r="S216" s="73"/>
      <c r="T216" s="7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5" t="s">
        <v>128</v>
      </c>
      <c r="AU216" s="15" t="s">
        <v>84</v>
      </c>
    </row>
    <row r="217" s="2" customFormat="1" ht="16.5" customHeight="1">
      <c r="A217" s="34"/>
      <c r="B217" s="167"/>
      <c r="C217" s="187" t="s">
        <v>249</v>
      </c>
      <c r="D217" s="187" t="s">
        <v>157</v>
      </c>
      <c r="E217" s="188" t="s">
        <v>318</v>
      </c>
      <c r="F217" s="189" t="s">
        <v>319</v>
      </c>
      <c r="G217" s="190" t="s">
        <v>139</v>
      </c>
      <c r="H217" s="191">
        <v>1</v>
      </c>
      <c r="I217" s="192"/>
      <c r="J217" s="193">
        <f>ROUND(I217*H217,2)</f>
        <v>0</v>
      </c>
      <c r="K217" s="189" t="s">
        <v>1</v>
      </c>
      <c r="L217" s="194"/>
      <c r="M217" s="195" t="s">
        <v>1</v>
      </c>
      <c r="N217" s="196" t="s">
        <v>39</v>
      </c>
      <c r="O217" s="73"/>
      <c r="P217" s="177">
        <f>O217*H217</f>
        <v>0</v>
      </c>
      <c r="Q217" s="177">
        <v>0</v>
      </c>
      <c r="R217" s="177">
        <f>Q217*H217</f>
        <v>0</v>
      </c>
      <c r="S217" s="177">
        <v>0</v>
      </c>
      <c r="T217" s="17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9" t="s">
        <v>160</v>
      </c>
      <c r="AT217" s="179" t="s">
        <v>157</v>
      </c>
      <c r="AU217" s="179" t="s">
        <v>84</v>
      </c>
      <c r="AY217" s="15" t="s">
        <v>119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5" t="s">
        <v>82</v>
      </c>
      <c r="BK217" s="180">
        <f>ROUND(I217*H217,2)</f>
        <v>0</v>
      </c>
      <c r="BL217" s="15" t="s">
        <v>126</v>
      </c>
      <c r="BM217" s="179" t="s">
        <v>320</v>
      </c>
    </row>
    <row r="218" s="2" customFormat="1">
      <c r="A218" s="34"/>
      <c r="B218" s="35"/>
      <c r="C218" s="34"/>
      <c r="D218" s="181" t="s">
        <v>128</v>
      </c>
      <c r="E218" s="34"/>
      <c r="F218" s="182" t="s">
        <v>321</v>
      </c>
      <c r="G218" s="34"/>
      <c r="H218" s="34"/>
      <c r="I218" s="183"/>
      <c r="J218" s="34"/>
      <c r="K218" s="34"/>
      <c r="L218" s="35"/>
      <c r="M218" s="184"/>
      <c r="N218" s="185"/>
      <c r="O218" s="73"/>
      <c r="P218" s="73"/>
      <c r="Q218" s="73"/>
      <c r="R218" s="73"/>
      <c r="S218" s="73"/>
      <c r="T218" s="7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5" t="s">
        <v>128</v>
      </c>
      <c r="AU218" s="15" t="s">
        <v>84</v>
      </c>
    </row>
    <row r="219" s="2" customFormat="1" ht="24.15" customHeight="1">
      <c r="A219" s="34"/>
      <c r="B219" s="167"/>
      <c r="C219" s="187" t="s">
        <v>322</v>
      </c>
      <c r="D219" s="187" t="s">
        <v>157</v>
      </c>
      <c r="E219" s="188" t="s">
        <v>323</v>
      </c>
      <c r="F219" s="189" t="s">
        <v>324</v>
      </c>
      <c r="G219" s="190" t="s">
        <v>139</v>
      </c>
      <c r="H219" s="191">
        <v>1</v>
      </c>
      <c r="I219" s="192"/>
      <c r="J219" s="193">
        <f>ROUND(I219*H219,2)</f>
        <v>0</v>
      </c>
      <c r="K219" s="189" t="s">
        <v>1</v>
      </c>
      <c r="L219" s="194"/>
      <c r="M219" s="195" t="s">
        <v>1</v>
      </c>
      <c r="N219" s="196" t="s">
        <v>39</v>
      </c>
      <c r="O219" s="73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160</v>
      </c>
      <c r="AT219" s="179" t="s">
        <v>157</v>
      </c>
      <c r="AU219" s="179" t="s">
        <v>84</v>
      </c>
      <c r="AY219" s="15" t="s">
        <v>119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5" t="s">
        <v>82</v>
      </c>
      <c r="BK219" s="180">
        <f>ROUND(I219*H219,2)</f>
        <v>0</v>
      </c>
      <c r="BL219" s="15" t="s">
        <v>126</v>
      </c>
      <c r="BM219" s="179" t="s">
        <v>325</v>
      </c>
    </row>
    <row r="220" s="2" customFormat="1">
      <c r="A220" s="34"/>
      <c r="B220" s="35"/>
      <c r="C220" s="34"/>
      <c r="D220" s="181" t="s">
        <v>128</v>
      </c>
      <c r="E220" s="34"/>
      <c r="F220" s="182" t="s">
        <v>326</v>
      </c>
      <c r="G220" s="34"/>
      <c r="H220" s="34"/>
      <c r="I220" s="183"/>
      <c r="J220" s="34"/>
      <c r="K220" s="34"/>
      <c r="L220" s="35"/>
      <c r="M220" s="184"/>
      <c r="N220" s="185"/>
      <c r="O220" s="73"/>
      <c r="P220" s="73"/>
      <c r="Q220" s="73"/>
      <c r="R220" s="73"/>
      <c r="S220" s="73"/>
      <c r="T220" s="7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5" t="s">
        <v>128</v>
      </c>
      <c r="AU220" s="15" t="s">
        <v>84</v>
      </c>
    </row>
    <row r="221" s="2" customFormat="1" ht="21.75" customHeight="1">
      <c r="A221" s="34"/>
      <c r="B221" s="167"/>
      <c r="C221" s="187" t="s">
        <v>252</v>
      </c>
      <c r="D221" s="187" t="s">
        <v>157</v>
      </c>
      <c r="E221" s="188" t="s">
        <v>327</v>
      </c>
      <c r="F221" s="189" t="s">
        <v>328</v>
      </c>
      <c r="G221" s="190" t="s">
        <v>139</v>
      </c>
      <c r="H221" s="191">
        <v>6</v>
      </c>
      <c r="I221" s="192"/>
      <c r="J221" s="193">
        <f>ROUND(I221*H221,2)</f>
        <v>0</v>
      </c>
      <c r="K221" s="189" t="s">
        <v>1</v>
      </c>
      <c r="L221" s="194"/>
      <c r="M221" s="195" t="s">
        <v>1</v>
      </c>
      <c r="N221" s="196" t="s">
        <v>39</v>
      </c>
      <c r="O221" s="73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160</v>
      </c>
      <c r="AT221" s="179" t="s">
        <v>157</v>
      </c>
      <c r="AU221" s="179" t="s">
        <v>84</v>
      </c>
      <c r="AY221" s="15" t="s">
        <v>119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5" t="s">
        <v>82</v>
      </c>
      <c r="BK221" s="180">
        <f>ROUND(I221*H221,2)</f>
        <v>0</v>
      </c>
      <c r="BL221" s="15" t="s">
        <v>126</v>
      </c>
      <c r="BM221" s="179" t="s">
        <v>329</v>
      </c>
    </row>
    <row r="222" s="2" customFormat="1">
      <c r="A222" s="34"/>
      <c r="B222" s="35"/>
      <c r="C222" s="34"/>
      <c r="D222" s="181" t="s">
        <v>128</v>
      </c>
      <c r="E222" s="34"/>
      <c r="F222" s="182" t="s">
        <v>330</v>
      </c>
      <c r="G222" s="34"/>
      <c r="H222" s="34"/>
      <c r="I222" s="183"/>
      <c r="J222" s="34"/>
      <c r="K222" s="34"/>
      <c r="L222" s="35"/>
      <c r="M222" s="184"/>
      <c r="N222" s="185"/>
      <c r="O222" s="73"/>
      <c r="P222" s="73"/>
      <c r="Q222" s="73"/>
      <c r="R222" s="73"/>
      <c r="S222" s="73"/>
      <c r="T222" s="7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5" t="s">
        <v>128</v>
      </c>
      <c r="AU222" s="15" t="s">
        <v>84</v>
      </c>
    </row>
    <row r="223" s="2" customFormat="1" ht="24.15" customHeight="1">
      <c r="A223" s="34"/>
      <c r="B223" s="167"/>
      <c r="C223" s="187" t="s">
        <v>331</v>
      </c>
      <c r="D223" s="187" t="s">
        <v>157</v>
      </c>
      <c r="E223" s="188" t="s">
        <v>332</v>
      </c>
      <c r="F223" s="189" t="s">
        <v>333</v>
      </c>
      <c r="G223" s="190" t="s">
        <v>334</v>
      </c>
      <c r="H223" s="191">
        <v>145</v>
      </c>
      <c r="I223" s="192"/>
      <c r="J223" s="193">
        <f>ROUND(I223*H223,2)</f>
        <v>0</v>
      </c>
      <c r="K223" s="189" t="s">
        <v>1</v>
      </c>
      <c r="L223" s="194"/>
      <c r="M223" s="195" t="s">
        <v>1</v>
      </c>
      <c r="N223" s="196" t="s">
        <v>39</v>
      </c>
      <c r="O223" s="73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160</v>
      </c>
      <c r="AT223" s="179" t="s">
        <v>157</v>
      </c>
      <c r="AU223" s="179" t="s">
        <v>84</v>
      </c>
      <c r="AY223" s="15" t="s">
        <v>119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5" t="s">
        <v>82</v>
      </c>
      <c r="BK223" s="180">
        <f>ROUND(I223*H223,2)</f>
        <v>0</v>
      </c>
      <c r="BL223" s="15" t="s">
        <v>126</v>
      </c>
      <c r="BM223" s="179" t="s">
        <v>335</v>
      </c>
    </row>
    <row r="224" s="2" customFormat="1">
      <c r="A224" s="34"/>
      <c r="B224" s="35"/>
      <c r="C224" s="34"/>
      <c r="D224" s="181" t="s">
        <v>128</v>
      </c>
      <c r="E224" s="34"/>
      <c r="F224" s="182" t="s">
        <v>336</v>
      </c>
      <c r="G224" s="34"/>
      <c r="H224" s="34"/>
      <c r="I224" s="183"/>
      <c r="J224" s="34"/>
      <c r="K224" s="34"/>
      <c r="L224" s="35"/>
      <c r="M224" s="184"/>
      <c r="N224" s="185"/>
      <c r="O224" s="73"/>
      <c r="P224" s="73"/>
      <c r="Q224" s="73"/>
      <c r="R224" s="73"/>
      <c r="S224" s="73"/>
      <c r="T224" s="7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5" t="s">
        <v>128</v>
      </c>
      <c r="AU224" s="15" t="s">
        <v>84</v>
      </c>
    </row>
    <row r="225" s="2" customFormat="1" ht="24.15" customHeight="1">
      <c r="A225" s="34"/>
      <c r="B225" s="167"/>
      <c r="C225" s="187" t="s">
        <v>256</v>
      </c>
      <c r="D225" s="187" t="s">
        <v>157</v>
      </c>
      <c r="E225" s="188" t="s">
        <v>337</v>
      </c>
      <c r="F225" s="189" t="s">
        <v>338</v>
      </c>
      <c r="G225" s="190" t="s">
        <v>139</v>
      </c>
      <c r="H225" s="191">
        <v>1</v>
      </c>
      <c r="I225" s="192"/>
      <c r="J225" s="193">
        <f>ROUND(I225*H225,2)</f>
        <v>0</v>
      </c>
      <c r="K225" s="189" t="s">
        <v>1</v>
      </c>
      <c r="L225" s="194"/>
      <c r="M225" s="195" t="s">
        <v>1</v>
      </c>
      <c r="N225" s="196" t="s">
        <v>39</v>
      </c>
      <c r="O225" s="73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9" t="s">
        <v>160</v>
      </c>
      <c r="AT225" s="179" t="s">
        <v>157</v>
      </c>
      <c r="AU225" s="179" t="s">
        <v>84</v>
      </c>
      <c r="AY225" s="15" t="s">
        <v>119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5" t="s">
        <v>82</v>
      </c>
      <c r="BK225" s="180">
        <f>ROUND(I225*H225,2)</f>
        <v>0</v>
      </c>
      <c r="BL225" s="15" t="s">
        <v>126</v>
      </c>
      <c r="BM225" s="179" t="s">
        <v>339</v>
      </c>
    </row>
    <row r="226" s="2" customFormat="1">
      <c r="A226" s="34"/>
      <c r="B226" s="35"/>
      <c r="C226" s="34"/>
      <c r="D226" s="181" t="s">
        <v>128</v>
      </c>
      <c r="E226" s="34"/>
      <c r="F226" s="182" t="s">
        <v>340</v>
      </c>
      <c r="G226" s="34"/>
      <c r="H226" s="34"/>
      <c r="I226" s="183"/>
      <c r="J226" s="34"/>
      <c r="K226" s="34"/>
      <c r="L226" s="35"/>
      <c r="M226" s="184"/>
      <c r="N226" s="185"/>
      <c r="O226" s="73"/>
      <c r="P226" s="73"/>
      <c r="Q226" s="73"/>
      <c r="R226" s="73"/>
      <c r="S226" s="73"/>
      <c r="T226" s="7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5" t="s">
        <v>128</v>
      </c>
      <c r="AU226" s="15" t="s">
        <v>84</v>
      </c>
    </row>
    <row r="227" s="2" customFormat="1" ht="24.15" customHeight="1">
      <c r="A227" s="34"/>
      <c r="B227" s="167"/>
      <c r="C227" s="187" t="s">
        <v>341</v>
      </c>
      <c r="D227" s="187" t="s">
        <v>157</v>
      </c>
      <c r="E227" s="188" t="s">
        <v>342</v>
      </c>
      <c r="F227" s="189" t="s">
        <v>343</v>
      </c>
      <c r="G227" s="190" t="s">
        <v>125</v>
      </c>
      <c r="H227" s="191">
        <v>23</v>
      </c>
      <c r="I227" s="192"/>
      <c r="J227" s="193">
        <f>ROUND(I227*H227,2)</f>
        <v>0</v>
      </c>
      <c r="K227" s="189" t="s">
        <v>1</v>
      </c>
      <c r="L227" s="194"/>
      <c r="M227" s="195" t="s">
        <v>1</v>
      </c>
      <c r="N227" s="196" t="s">
        <v>39</v>
      </c>
      <c r="O227" s="73"/>
      <c r="P227" s="177">
        <f>O227*H227</f>
        <v>0</v>
      </c>
      <c r="Q227" s="177">
        <v>0</v>
      </c>
      <c r="R227" s="177">
        <f>Q227*H227</f>
        <v>0</v>
      </c>
      <c r="S227" s="177">
        <v>0</v>
      </c>
      <c r="T227" s="17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9" t="s">
        <v>160</v>
      </c>
      <c r="AT227" s="179" t="s">
        <v>157</v>
      </c>
      <c r="AU227" s="179" t="s">
        <v>84</v>
      </c>
      <c r="AY227" s="15" t="s">
        <v>119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5" t="s">
        <v>82</v>
      </c>
      <c r="BK227" s="180">
        <f>ROUND(I227*H227,2)</f>
        <v>0</v>
      </c>
      <c r="BL227" s="15" t="s">
        <v>126</v>
      </c>
      <c r="BM227" s="179" t="s">
        <v>344</v>
      </c>
    </row>
    <row r="228" s="2" customFormat="1">
      <c r="A228" s="34"/>
      <c r="B228" s="35"/>
      <c r="C228" s="34"/>
      <c r="D228" s="181" t="s">
        <v>128</v>
      </c>
      <c r="E228" s="34"/>
      <c r="F228" s="182" t="s">
        <v>343</v>
      </c>
      <c r="G228" s="34"/>
      <c r="H228" s="34"/>
      <c r="I228" s="183"/>
      <c r="J228" s="34"/>
      <c r="K228" s="34"/>
      <c r="L228" s="35"/>
      <c r="M228" s="184"/>
      <c r="N228" s="185"/>
      <c r="O228" s="73"/>
      <c r="P228" s="73"/>
      <c r="Q228" s="73"/>
      <c r="R228" s="73"/>
      <c r="S228" s="73"/>
      <c r="T228" s="7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5" t="s">
        <v>128</v>
      </c>
      <c r="AU228" s="15" t="s">
        <v>84</v>
      </c>
    </row>
    <row r="229" s="2" customFormat="1" ht="24.15" customHeight="1">
      <c r="A229" s="34"/>
      <c r="B229" s="167"/>
      <c r="C229" s="187" t="s">
        <v>259</v>
      </c>
      <c r="D229" s="187" t="s">
        <v>157</v>
      </c>
      <c r="E229" s="188" t="s">
        <v>345</v>
      </c>
      <c r="F229" s="189" t="s">
        <v>346</v>
      </c>
      <c r="G229" s="190" t="s">
        <v>125</v>
      </c>
      <c r="H229" s="191">
        <v>4</v>
      </c>
      <c r="I229" s="192"/>
      <c r="J229" s="193">
        <f>ROUND(I229*H229,2)</f>
        <v>0</v>
      </c>
      <c r="K229" s="189" t="s">
        <v>1</v>
      </c>
      <c r="L229" s="194"/>
      <c r="M229" s="195" t="s">
        <v>1</v>
      </c>
      <c r="N229" s="196" t="s">
        <v>39</v>
      </c>
      <c r="O229" s="73"/>
      <c r="P229" s="177">
        <f>O229*H229</f>
        <v>0</v>
      </c>
      <c r="Q229" s="177">
        <v>0</v>
      </c>
      <c r="R229" s="177">
        <f>Q229*H229</f>
        <v>0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160</v>
      </c>
      <c r="AT229" s="179" t="s">
        <v>157</v>
      </c>
      <c r="AU229" s="179" t="s">
        <v>84</v>
      </c>
      <c r="AY229" s="15" t="s">
        <v>119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5" t="s">
        <v>82</v>
      </c>
      <c r="BK229" s="180">
        <f>ROUND(I229*H229,2)</f>
        <v>0</v>
      </c>
      <c r="BL229" s="15" t="s">
        <v>126</v>
      </c>
      <c r="BM229" s="179" t="s">
        <v>347</v>
      </c>
    </row>
    <row r="230" s="2" customFormat="1">
      <c r="A230" s="34"/>
      <c r="B230" s="35"/>
      <c r="C230" s="34"/>
      <c r="D230" s="181" t="s">
        <v>128</v>
      </c>
      <c r="E230" s="34"/>
      <c r="F230" s="182" t="s">
        <v>346</v>
      </c>
      <c r="G230" s="34"/>
      <c r="H230" s="34"/>
      <c r="I230" s="183"/>
      <c r="J230" s="34"/>
      <c r="K230" s="34"/>
      <c r="L230" s="35"/>
      <c r="M230" s="184"/>
      <c r="N230" s="185"/>
      <c r="O230" s="73"/>
      <c r="P230" s="73"/>
      <c r="Q230" s="73"/>
      <c r="R230" s="73"/>
      <c r="S230" s="73"/>
      <c r="T230" s="7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5" t="s">
        <v>128</v>
      </c>
      <c r="AU230" s="15" t="s">
        <v>84</v>
      </c>
    </row>
    <row r="231" s="2" customFormat="1" ht="24.15" customHeight="1">
      <c r="A231" s="34"/>
      <c r="B231" s="167"/>
      <c r="C231" s="187" t="s">
        <v>348</v>
      </c>
      <c r="D231" s="187" t="s">
        <v>157</v>
      </c>
      <c r="E231" s="188" t="s">
        <v>349</v>
      </c>
      <c r="F231" s="189" t="s">
        <v>350</v>
      </c>
      <c r="G231" s="190" t="s">
        <v>125</v>
      </c>
      <c r="H231" s="191">
        <v>5</v>
      </c>
      <c r="I231" s="192"/>
      <c r="J231" s="193">
        <f>ROUND(I231*H231,2)</f>
        <v>0</v>
      </c>
      <c r="K231" s="189" t="s">
        <v>1</v>
      </c>
      <c r="L231" s="194"/>
      <c r="M231" s="195" t="s">
        <v>1</v>
      </c>
      <c r="N231" s="196" t="s">
        <v>39</v>
      </c>
      <c r="O231" s="73"/>
      <c r="P231" s="177">
        <f>O231*H231</f>
        <v>0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160</v>
      </c>
      <c r="AT231" s="179" t="s">
        <v>157</v>
      </c>
      <c r="AU231" s="179" t="s">
        <v>84</v>
      </c>
      <c r="AY231" s="15" t="s">
        <v>119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5" t="s">
        <v>82</v>
      </c>
      <c r="BK231" s="180">
        <f>ROUND(I231*H231,2)</f>
        <v>0</v>
      </c>
      <c r="BL231" s="15" t="s">
        <v>126</v>
      </c>
      <c r="BM231" s="179" t="s">
        <v>351</v>
      </c>
    </row>
    <row r="232" s="2" customFormat="1">
      <c r="A232" s="34"/>
      <c r="B232" s="35"/>
      <c r="C232" s="34"/>
      <c r="D232" s="181" t="s">
        <v>128</v>
      </c>
      <c r="E232" s="34"/>
      <c r="F232" s="182" t="s">
        <v>350</v>
      </c>
      <c r="G232" s="34"/>
      <c r="H232" s="34"/>
      <c r="I232" s="183"/>
      <c r="J232" s="34"/>
      <c r="K232" s="34"/>
      <c r="L232" s="35"/>
      <c r="M232" s="184"/>
      <c r="N232" s="185"/>
      <c r="O232" s="73"/>
      <c r="P232" s="73"/>
      <c r="Q232" s="73"/>
      <c r="R232" s="73"/>
      <c r="S232" s="73"/>
      <c r="T232" s="7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5" t="s">
        <v>128</v>
      </c>
      <c r="AU232" s="15" t="s">
        <v>84</v>
      </c>
    </row>
    <row r="233" s="2" customFormat="1" ht="24.15" customHeight="1">
      <c r="A233" s="34"/>
      <c r="B233" s="167"/>
      <c r="C233" s="187" t="s">
        <v>263</v>
      </c>
      <c r="D233" s="187" t="s">
        <v>157</v>
      </c>
      <c r="E233" s="188" t="s">
        <v>352</v>
      </c>
      <c r="F233" s="189" t="s">
        <v>353</v>
      </c>
      <c r="G233" s="190" t="s">
        <v>334</v>
      </c>
      <c r="H233" s="191">
        <v>14</v>
      </c>
      <c r="I233" s="192"/>
      <c r="J233" s="193">
        <f>ROUND(I233*H233,2)</f>
        <v>0</v>
      </c>
      <c r="K233" s="189" t="s">
        <v>1</v>
      </c>
      <c r="L233" s="194"/>
      <c r="M233" s="195" t="s">
        <v>1</v>
      </c>
      <c r="N233" s="196" t="s">
        <v>39</v>
      </c>
      <c r="O233" s="73"/>
      <c r="P233" s="177">
        <f>O233*H233</f>
        <v>0</v>
      </c>
      <c r="Q233" s="177">
        <v>0</v>
      </c>
      <c r="R233" s="177">
        <f>Q233*H233</f>
        <v>0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160</v>
      </c>
      <c r="AT233" s="179" t="s">
        <v>157</v>
      </c>
      <c r="AU233" s="179" t="s">
        <v>84</v>
      </c>
      <c r="AY233" s="15" t="s">
        <v>119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5" t="s">
        <v>82</v>
      </c>
      <c r="BK233" s="180">
        <f>ROUND(I233*H233,2)</f>
        <v>0</v>
      </c>
      <c r="BL233" s="15" t="s">
        <v>126</v>
      </c>
      <c r="BM233" s="179" t="s">
        <v>354</v>
      </c>
    </row>
    <row r="234" s="2" customFormat="1">
      <c r="A234" s="34"/>
      <c r="B234" s="35"/>
      <c r="C234" s="34"/>
      <c r="D234" s="181" t="s">
        <v>128</v>
      </c>
      <c r="E234" s="34"/>
      <c r="F234" s="182" t="s">
        <v>353</v>
      </c>
      <c r="G234" s="34"/>
      <c r="H234" s="34"/>
      <c r="I234" s="183"/>
      <c r="J234" s="34"/>
      <c r="K234" s="34"/>
      <c r="L234" s="35"/>
      <c r="M234" s="184"/>
      <c r="N234" s="185"/>
      <c r="O234" s="73"/>
      <c r="P234" s="73"/>
      <c r="Q234" s="73"/>
      <c r="R234" s="73"/>
      <c r="S234" s="73"/>
      <c r="T234" s="7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5" t="s">
        <v>128</v>
      </c>
      <c r="AU234" s="15" t="s">
        <v>84</v>
      </c>
    </row>
    <row r="235" s="2" customFormat="1" ht="24.15" customHeight="1">
      <c r="A235" s="34"/>
      <c r="B235" s="167"/>
      <c r="C235" s="187" t="s">
        <v>355</v>
      </c>
      <c r="D235" s="187" t="s">
        <v>157</v>
      </c>
      <c r="E235" s="188" t="s">
        <v>356</v>
      </c>
      <c r="F235" s="189" t="s">
        <v>357</v>
      </c>
      <c r="G235" s="190" t="s">
        <v>334</v>
      </c>
      <c r="H235" s="191">
        <v>3</v>
      </c>
      <c r="I235" s="192"/>
      <c r="J235" s="193">
        <f>ROUND(I235*H235,2)</f>
        <v>0</v>
      </c>
      <c r="K235" s="189" t="s">
        <v>1</v>
      </c>
      <c r="L235" s="194"/>
      <c r="M235" s="195" t="s">
        <v>1</v>
      </c>
      <c r="N235" s="196" t="s">
        <v>39</v>
      </c>
      <c r="O235" s="73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160</v>
      </c>
      <c r="AT235" s="179" t="s">
        <v>157</v>
      </c>
      <c r="AU235" s="179" t="s">
        <v>84</v>
      </c>
      <c r="AY235" s="15" t="s">
        <v>119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5" t="s">
        <v>82</v>
      </c>
      <c r="BK235" s="180">
        <f>ROUND(I235*H235,2)</f>
        <v>0</v>
      </c>
      <c r="BL235" s="15" t="s">
        <v>126</v>
      </c>
      <c r="BM235" s="179" t="s">
        <v>358</v>
      </c>
    </row>
    <row r="236" s="2" customFormat="1">
      <c r="A236" s="34"/>
      <c r="B236" s="35"/>
      <c r="C236" s="34"/>
      <c r="D236" s="181" t="s">
        <v>128</v>
      </c>
      <c r="E236" s="34"/>
      <c r="F236" s="182" t="s">
        <v>357</v>
      </c>
      <c r="G236" s="34"/>
      <c r="H236" s="34"/>
      <c r="I236" s="183"/>
      <c r="J236" s="34"/>
      <c r="K236" s="34"/>
      <c r="L236" s="35"/>
      <c r="M236" s="184"/>
      <c r="N236" s="185"/>
      <c r="O236" s="73"/>
      <c r="P236" s="73"/>
      <c r="Q236" s="73"/>
      <c r="R236" s="73"/>
      <c r="S236" s="73"/>
      <c r="T236" s="7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5" t="s">
        <v>128</v>
      </c>
      <c r="AU236" s="15" t="s">
        <v>84</v>
      </c>
    </row>
    <row r="237" s="2" customFormat="1" ht="24.15" customHeight="1">
      <c r="A237" s="34"/>
      <c r="B237" s="167"/>
      <c r="C237" s="187" t="s">
        <v>266</v>
      </c>
      <c r="D237" s="187" t="s">
        <v>157</v>
      </c>
      <c r="E237" s="188" t="s">
        <v>359</v>
      </c>
      <c r="F237" s="189" t="s">
        <v>360</v>
      </c>
      <c r="G237" s="190" t="s">
        <v>334</v>
      </c>
      <c r="H237" s="191">
        <v>14</v>
      </c>
      <c r="I237" s="192"/>
      <c r="J237" s="193">
        <f>ROUND(I237*H237,2)</f>
        <v>0</v>
      </c>
      <c r="K237" s="189" t="s">
        <v>1</v>
      </c>
      <c r="L237" s="194"/>
      <c r="M237" s="195" t="s">
        <v>1</v>
      </c>
      <c r="N237" s="196" t="s">
        <v>39</v>
      </c>
      <c r="O237" s="73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160</v>
      </c>
      <c r="AT237" s="179" t="s">
        <v>157</v>
      </c>
      <c r="AU237" s="179" t="s">
        <v>84</v>
      </c>
      <c r="AY237" s="15" t="s">
        <v>119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5" t="s">
        <v>82</v>
      </c>
      <c r="BK237" s="180">
        <f>ROUND(I237*H237,2)</f>
        <v>0</v>
      </c>
      <c r="BL237" s="15" t="s">
        <v>126</v>
      </c>
      <c r="BM237" s="179" t="s">
        <v>361</v>
      </c>
    </row>
    <row r="238" s="2" customFormat="1">
      <c r="A238" s="34"/>
      <c r="B238" s="35"/>
      <c r="C238" s="34"/>
      <c r="D238" s="181" t="s">
        <v>128</v>
      </c>
      <c r="E238" s="34"/>
      <c r="F238" s="182" t="s">
        <v>360</v>
      </c>
      <c r="G238" s="34"/>
      <c r="H238" s="34"/>
      <c r="I238" s="183"/>
      <c r="J238" s="34"/>
      <c r="K238" s="34"/>
      <c r="L238" s="35"/>
      <c r="M238" s="184"/>
      <c r="N238" s="185"/>
      <c r="O238" s="73"/>
      <c r="P238" s="73"/>
      <c r="Q238" s="73"/>
      <c r="R238" s="73"/>
      <c r="S238" s="73"/>
      <c r="T238" s="7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5" t="s">
        <v>128</v>
      </c>
      <c r="AU238" s="15" t="s">
        <v>84</v>
      </c>
    </row>
    <row r="239" s="2" customFormat="1" ht="24.15" customHeight="1">
      <c r="A239" s="34"/>
      <c r="B239" s="167"/>
      <c r="C239" s="187" t="s">
        <v>362</v>
      </c>
      <c r="D239" s="187" t="s">
        <v>157</v>
      </c>
      <c r="E239" s="188" t="s">
        <v>363</v>
      </c>
      <c r="F239" s="189" t="s">
        <v>364</v>
      </c>
      <c r="G239" s="190" t="s">
        <v>334</v>
      </c>
      <c r="H239" s="191">
        <v>62</v>
      </c>
      <c r="I239" s="192"/>
      <c r="J239" s="193">
        <f>ROUND(I239*H239,2)</f>
        <v>0</v>
      </c>
      <c r="K239" s="189" t="s">
        <v>1</v>
      </c>
      <c r="L239" s="194"/>
      <c r="M239" s="195" t="s">
        <v>1</v>
      </c>
      <c r="N239" s="196" t="s">
        <v>39</v>
      </c>
      <c r="O239" s="73"/>
      <c r="P239" s="177">
        <f>O239*H239</f>
        <v>0</v>
      </c>
      <c r="Q239" s="177">
        <v>0</v>
      </c>
      <c r="R239" s="177">
        <f>Q239*H239</f>
        <v>0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160</v>
      </c>
      <c r="AT239" s="179" t="s">
        <v>157</v>
      </c>
      <c r="AU239" s="179" t="s">
        <v>84</v>
      </c>
      <c r="AY239" s="15" t="s">
        <v>119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5" t="s">
        <v>82</v>
      </c>
      <c r="BK239" s="180">
        <f>ROUND(I239*H239,2)</f>
        <v>0</v>
      </c>
      <c r="BL239" s="15" t="s">
        <v>126</v>
      </c>
      <c r="BM239" s="179" t="s">
        <v>365</v>
      </c>
    </row>
    <row r="240" s="2" customFormat="1">
      <c r="A240" s="34"/>
      <c r="B240" s="35"/>
      <c r="C240" s="34"/>
      <c r="D240" s="181" t="s">
        <v>128</v>
      </c>
      <c r="E240" s="34"/>
      <c r="F240" s="182" t="s">
        <v>364</v>
      </c>
      <c r="G240" s="34"/>
      <c r="H240" s="34"/>
      <c r="I240" s="183"/>
      <c r="J240" s="34"/>
      <c r="K240" s="34"/>
      <c r="L240" s="35"/>
      <c r="M240" s="184"/>
      <c r="N240" s="185"/>
      <c r="O240" s="73"/>
      <c r="P240" s="73"/>
      <c r="Q240" s="73"/>
      <c r="R240" s="73"/>
      <c r="S240" s="73"/>
      <c r="T240" s="7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5" t="s">
        <v>128</v>
      </c>
      <c r="AU240" s="15" t="s">
        <v>84</v>
      </c>
    </row>
    <row r="241" s="2" customFormat="1" ht="24.15" customHeight="1">
      <c r="A241" s="34"/>
      <c r="B241" s="167"/>
      <c r="C241" s="187" t="s">
        <v>271</v>
      </c>
      <c r="D241" s="187" t="s">
        <v>157</v>
      </c>
      <c r="E241" s="188" t="s">
        <v>366</v>
      </c>
      <c r="F241" s="189" t="s">
        <v>367</v>
      </c>
      <c r="G241" s="190" t="s">
        <v>334</v>
      </c>
      <c r="H241" s="191">
        <v>5</v>
      </c>
      <c r="I241" s="192"/>
      <c r="J241" s="193">
        <f>ROUND(I241*H241,2)</f>
        <v>0</v>
      </c>
      <c r="K241" s="189" t="s">
        <v>1</v>
      </c>
      <c r="L241" s="194"/>
      <c r="M241" s="195" t="s">
        <v>1</v>
      </c>
      <c r="N241" s="196" t="s">
        <v>39</v>
      </c>
      <c r="O241" s="73"/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9" t="s">
        <v>160</v>
      </c>
      <c r="AT241" s="179" t="s">
        <v>157</v>
      </c>
      <c r="AU241" s="179" t="s">
        <v>84</v>
      </c>
      <c r="AY241" s="15" t="s">
        <v>119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5" t="s">
        <v>82</v>
      </c>
      <c r="BK241" s="180">
        <f>ROUND(I241*H241,2)</f>
        <v>0</v>
      </c>
      <c r="BL241" s="15" t="s">
        <v>126</v>
      </c>
      <c r="BM241" s="179" t="s">
        <v>368</v>
      </c>
    </row>
    <row r="242" s="2" customFormat="1">
      <c r="A242" s="34"/>
      <c r="B242" s="35"/>
      <c r="C242" s="34"/>
      <c r="D242" s="181" t="s">
        <v>128</v>
      </c>
      <c r="E242" s="34"/>
      <c r="F242" s="182" t="s">
        <v>367</v>
      </c>
      <c r="G242" s="34"/>
      <c r="H242" s="34"/>
      <c r="I242" s="183"/>
      <c r="J242" s="34"/>
      <c r="K242" s="34"/>
      <c r="L242" s="35"/>
      <c r="M242" s="184"/>
      <c r="N242" s="185"/>
      <c r="O242" s="73"/>
      <c r="P242" s="73"/>
      <c r="Q242" s="73"/>
      <c r="R242" s="73"/>
      <c r="S242" s="73"/>
      <c r="T242" s="7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5" t="s">
        <v>128</v>
      </c>
      <c r="AU242" s="15" t="s">
        <v>84</v>
      </c>
    </row>
    <row r="243" s="2" customFormat="1" ht="24.15" customHeight="1">
      <c r="A243" s="34"/>
      <c r="B243" s="167"/>
      <c r="C243" s="187" t="s">
        <v>369</v>
      </c>
      <c r="D243" s="187" t="s">
        <v>157</v>
      </c>
      <c r="E243" s="188" t="s">
        <v>370</v>
      </c>
      <c r="F243" s="189" t="s">
        <v>371</v>
      </c>
      <c r="G243" s="190" t="s">
        <v>334</v>
      </c>
      <c r="H243" s="191">
        <v>18</v>
      </c>
      <c r="I243" s="192"/>
      <c r="J243" s="193">
        <f>ROUND(I243*H243,2)</f>
        <v>0</v>
      </c>
      <c r="K243" s="189" t="s">
        <v>1</v>
      </c>
      <c r="L243" s="194"/>
      <c r="M243" s="195" t="s">
        <v>1</v>
      </c>
      <c r="N243" s="196" t="s">
        <v>39</v>
      </c>
      <c r="O243" s="73"/>
      <c r="P243" s="177">
        <f>O243*H243</f>
        <v>0</v>
      </c>
      <c r="Q243" s="177">
        <v>0</v>
      </c>
      <c r="R243" s="177">
        <f>Q243*H243</f>
        <v>0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160</v>
      </c>
      <c r="AT243" s="179" t="s">
        <v>157</v>
      </c>
      <c r="AU243" s="179" t="s">
        <v>84</v>
      </c>
      <c r="AY243" s="15" t="s">
        <v>119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5" t="s">
        <v>82</v>
      </c>
      <c r="BK243" s="180">
        <f>ROUND(I243*H243,2)</f>
        <v>0</v>
      </c>
      <c r="BL243" s="15" t="s">
        <v>126</v>
      </c>
      <c r="BM243" s="179" t="s">
        <v>372</v>
      </c>
    </row>
    <row r="244" s="2" customFormat="1">
      <c r="A244" s="34"/>
      <c r="B244" s="35"/>
      <c r="C244" s="34"/>
      <c r="D244" s="181" t="s">
        <v>128</v>
      </c>
      <c r="E244" s="34"/>
      <c r="F244" s="182" t="s">
        <v>371</v>
      </c>
      <c r="G244" s="34"/>
      <c r="H244" s="34"/>
      <c r="I244" s="183"/>
      <c r="J244" s="34"/>
      <c r="K244" s="34"/>
      <c r="L244" s="35"/>
      <c r="M244" s="184"/>
      <c r="N244" s="185"/>
      <c r="O244" s="73"/>
      <c r="P244" s="73"/>
      <c r="Q244" s="73"/>
      <c r="R244" s="73"/>
      <c r="S244" s="73"/>
      <c r="T244" s="7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5" t="s">
        <v>128</v>
      </c>
      <c r="AU244" s="15" t="s">
        <v>84</v>
      </c>
    </row>
    <row r="245" s="2" customFormat="1" ht="24.15" customHeight="1">
      <c r="A245" s="34"/>
      <c r="B245" s="167"/>
      <c r="C245" s="168" t="s">
        <v>373</v>
      </c>
      <c r="D245" s="168" t="s">
        <v>122</v>
      </c>
      <c r="E245" s="169" t="s">
        <v>374</v>
      </c>
      <c r="F245" s="170" t="s">
        <v>375</v>
      </c>
      <c r="G245" s="171" t="s">
        <v>150</v>
      </c>
      <c r="H245" s="186"/>
      <c r="I245" s="173"/>
      <c r="J245" s="174">
        <f>ROUND(I245*H245,2)</f>
        <v>0</v>
      </c>
      <c r="K245" s="170" t="s">
        <v>151</v>
      </c>
      <c r="L245" s="35"/>
      <c r="M245" s="175" t="s">
        <v>1</v>
      </c>
      <c r="N245" s="176" t="s">
        <v>39</v>
      </c>
      <c r="O245" s="73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126</v>
      </c>
      <c r="AT245" s="179" t="s">
        <v>122</v>
      </c>
      <c r="AU245" s="179" t="s">
        <v>84</v>
      </c>
      <c r="AY245" s="15" t="s">
        <v>119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5" t="s">
        <v>82</v>
      </c>
      <c r="BK245" s="180">
        <f>ROUND(I245*H245,2)</f>
        <v>0</v>
      </c>
      <c r="BL245" s="15" t="s">
        <v>126</v>
      </c>
      <c r="BM245" s="179" t="s">
        <v>376</v>
      </c>
    </row>
    <row r="246" s="2" customFormat="1">
      <c r="A246" s="34"/>
      <c r="B246" s="35"/>
      <c r="C246" s="34"/>
      <c r="D246" s="181" t="s">
        <v>128</v>
      </c>
      <c r="E246" s="34"/>
      <c r="F246" s="182" t="s">
        <v>377</v>
      </c>
      <c r="G246" s="34"/>
      <c r="H246" s="34"/>
      <c r="I246" s="183"/>
      <c r="J246" s="34"/>
      <c r="K246" s="34"/>
      <c r="L246" s="35"/>
      <c r="M246" s="184"/>
      <c r="N246" s="185"/>
      <c r="O246" s="73"/>
      <c r="P246" s="73"/>
      <c r="Q246" s="73"/>
      <c r="R246" s="73"/>
      <c r="S246" s="73"/>
      <c r="T246" s="74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5" t="s">
        <v>128</v>
      </c>
      <c r="AU246" s="15" t="s">
        <v>84</v>
      </c>
    </row>
    <row r="247" s="12" customFormat="1" ht="22.8" customHeight="1">
      <c r="A247" s="12"/>
      <c r="B247" s="154"/>
      <c r="C247" s="12"/>
      <c r="D247" s="155" t="s">
        <v>73</v>
      </c>
      <c r="E247" s="165" t="s">
        <v>378</v>
      </c>
      <c r="F247" s="165" t="s">
        <v>379</v>
      </c>
      <c r="G247" s="12"/>
      <c r="H247" s="12"/>
      <c r="I247" s="157"/>
      <c r="J247" s="166">
        <f>BK247</f>
        <v>0</v>
      </c>
      <c r="K247" s="12"/>
      <c r="L247" s="154"/>
      <c r="M247" s="159"/>
      <c r="N247" s="160"/>
      <c r="O247" s="160"/>
      <c r="P247" s="161">
        <f>SUM(P248:P271)</f>
        <v>0</v>
      </c>
      <c r="Q247" s="160"/>
      <c r="R247" s="161">
        <f>SUM(R248:R271)</f>
        <v>0</v>
      </c>
      <c r="S247" s="160"/>
      <c r="T247" s="162">
        <f>SUM(T248:T271)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55" t="s">
        <v>82</v>
      </c>
      <c r="AT247" s="163" t="s">
        <v>73</v>
      </c>
      <c r="AU247" s="163" t="s">
        <v>82</v>
      </c>
      <c r="AY247" s="155" t="s">
        <v>119</v>
      </c>
      <c r="BK247" s="164">
        <f>SUM(BK248:BK271)</f>
        <v>0</v>
      </c>
    </row>
    <row r="248" s="2" customFormat="1" ht="16.5" customHeight="1">
      <c r="A248" s="34"/>
      <c r="B248" s="167"/>
      <c r="C248" s="168" t="s">
        <v>380</v>
      </c>
      <c r="D248" s="168" t="s">
        <v>122</v>
      </c>
      <c r="E248" s="169" t="s">
        <v>381</v>
      </c>
      <c r="F248" s="170" t="s">
        <v>382</v>
      </c>
      <c r="G248" s="171" t="s">
        <v>139</v>
      </c>
      <c r="H248" s="172">
        <v>4</v>
      </c>
      <c r="I248" s="173"/>
      <c r="J248" s="174">
        <f>ROUND(I248*H248,2)</f>
        <v>0</v>
      </c>
      <c r="K248" s="170" t="s">
        <v>1</v>
      </c>
      <c r="L248" s="35"/>
      <c r="M248" s="175" t="s">
        <v>1</v>
      </c>
      <c r="N248" s="176" t="s">
        <v>39</v>
      </c>
      <c r="O248" s="73"/>
      <c r="P248" s="177">
        <f>O248*H248</f>
        <v>0</v>
      </c>
      <c r="Q248" s="177">
        <v>0</v>
      </c>
      <c r="R248" s="177">
        <f>Q248*H248</f>
        <v>0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136</v>
      </c>
      <c r="AT248" s="179" t="s">
        <v>122</v>
      </c>
      <c r="AU248" s="179" t="s">
        <v>84</v>
      </c>
      <c r="AY248" s="15" t="s">
        <v>119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5" t="s">
        <v>82</v>
      </c>
      <c r="BK248" s="180">
        <f>ROUND(I248*H248,2)</f>
        <v>0</v>
      </c>
      <c r="BL248" s="15" t="s">
        <v>136</v>
      </c>
      <c r="BM248" s="179" t="s">
        <v>383</v>
      </c>
    </row>
    <row r="249" s="2" customFormat="1">
      <c r="A249" s="34"/>
      <c r="B249" s="35"/>
      <c r="C249" s="34"/>
      <c r="D249" s="181" t="s">
        <v>128</v>
      </c>
      <c r="E249" s="34"/>
      <c r="F249" s="182" t="s">
        <v>382</v>
      </c>
      <c r="G249" s="34"/>
      <c r="H249" s="34"/>
      <c r="I249" s="183"/>
      <c r="J249" s="34"/>
      <c r="K249" s="34"/>
      <c r="L249" s="35"/>
      <c r="M249" s="184"/>
      <c r="N249" s="185"/>
      <c r="O249" s="73"/>
      <c r="P249" s="73"/>
      <c r="Q249" s="73"/>
      <c r="R249" s="73"/>
      <c r="S249" s="73"/>
      <c r="T249" s="7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5" t="s">
        <v>128</v>
      </c>
      <c r="AU249" s="15" t="s">
        <v>84</v>
      </c>
    </row>
    <row r="250" s="2" customFormat="1" ht="24.15" customHeight="1">
      <c r="A250" s="34"/>
      <c r="B250" s="167"/>
      <c r="C250" s="168" t="s">
        <v>275</v>
      </c>
      <c r="D250" s="168" t="s">
        <v>122</v>
      </c>
      <c r="E250" s="169" t="s">
        <v>384</v>
      </c>
      <c r="F250" s="170" t="s">
        <v>385</v>
      </c>
      <c r="G250" s="171" t="s">
        <v>139</v>
      </c>
      <c r="H250" s="172">
        <v>1</v>
      </c>
      <c r="I250" s="173"/>
      <c r="J250" s="174">
        <f>ROUND(I250*H250,2)</f>
        <v>0</v>
      </c>
      <c r="K250" s="170" t="s">
        <v>1</v>
      </c>
      <c r="L250" s="35"/>
      <c r="M250" s="175" t="s">
        <v>1</v>
      </c>
      <c r="N250" s="176" t="s">
        <v>39</v>
      </c>
      <c r="O250" s="73"/>
      <c r="P250" s="177">
        <f>O250*H250</f>
        <v>0</v>
      </c>
      <c r="Q250" s="177">
        <v>0</v>
      </c>
      <c r="R250" s="177">
        <f>Q250*H250</f>
        <v>0</v>
      </c>
      <c r="S250" s="177">
        <v>0</v>
      </c>
      <c r="T250" s="17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9" t="s">
        <v>136</v>
      </c>
      <c r="AT250" s="179" t="s">
        <v>122</v>
      </c>
      <c r="AU250" s="179" t="s">
        <v>84</v>
      </c>
      <c r="AY250" s="15" t="s">
        <v>119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5" t="s">
        <v>82</v>
      </c>
      <c r="BK250" s="180">
        <f>ROUND(I250*H250,2)</f>
        <v>0</v>
      </c>
      <c r="BL250" s="15" t="s">
        <v>136</v>
      </c>
      <c r="BM250" s="179" t="s">
        <v>386</v>
      </c>
    </row>
    <row r="251" s="2" customFormat="1">
      <c r="A251" s="34"/>
      <c r="B251" s="35"/>
      <c r="C251" s="34"/>
      <c r="D251" s="181" t="s">
        <v>128</v>
      </c>
      <c r="E251" s="34"/>
      <c r="F251" s="182" t="s">
        <v>385</v>
      </c>
      <c r="G251" s="34"/>
      <c r="H251" s="34"/>
      <c r="I251" s="183"/>
      <c r="J251" s="34"/>
      <c r="K251" s="34"/>
      <c r="L251" s="35"/>
      <c r="M251" s="184"/>
      <c r="N251" s="185"/>
      <c r="O251" s="73"/>
      <c r="P251" s="73"/>
      <c r="Q251" s="73"/>
      <c r="R251" s="73"/>
      <c r="S251" s="73"/>
      <c r="T251" s="7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5" t="s">
        <v>128</v>
      </c>
      <c r="AU251" s="15" t="s">
        <v>84</v>
      </c>
    </row>
    <row r="252" s="2" customFormat="1" ht="24.15" customHeight="1">
      <c r="A252" s="34"/>
      <c r="B252" s="167"/>
      <c r="C252" s="168" t="s">
        <v>387</v>
      </c>
      <c r="D252" s="168" t="s">
        <v>122</v>
      </c>
      <c r="E252" s="169" t="s">
        <v>388</v>
      </c>
      <c r="F252" s="170" t="s">
        <v>389</v>
      </c>
      <c r="G252" s="171" t="s">
        <v>139</v>
      </c>
      <c r="H252" s="172">
        <v>1</v>
      </c>
      <c r="I252" s="173"/>
      <c r="J252" s="174">
        <f>ROUND(I252*H252,2)</f>
        <v>0</v>
      </c>
      <c r="K252" s="170" t="s">
        <v>1</v>
      </c>
      <c r="L252" s="35"/>
      <c r="M252" s="175" t="s">
        <v>1</v>
      </c>
      <c r="N252" s="176" t="s">
        <v>39</v>
      </c>
      <c r="O252" s="73"/>
      <c r="P252" s="177">
        <f>O252*H252</f>
        <v>0</v>
      </c>
      <c r="Q252" s="177">
        <v>0</v>
      </c>
      <c r="R252" s="177">
        <f>Q252*H252</f>
        <v>0</v>
      </c>
      <c r="S252" s="177">
        <v>0</v>
      </c>
      <c r="T252" s="17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9" t="s">
        <v>136</v>
      </c>
      <c r="AT252" s="179" t="s">
        <v>122</v>
      </c>
      <c r="AU252" s="179" t="s">
        <v>84</v>
      </c>
      <c r="AY252" s="15" t="s">
        <v>119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15" t="s">
        <v>82</v>
      </c>
      <c r="BK252" s="180">
        <f>ROUND(I252*H252,2)</f>
        <v>0</v>
      </c>
      <c r="BL252" s="15" t="s">
        <v>136</v>
      </c>
      <c r="BM252" s="179" t="s">
        <v>390</v>
      </c>
    </row>
    <row r="253" s="2" customFormat="1">
      <c r="A253" s="34"/>
      <c r="B253" s="35"/>
      <c r="C253" s="34"/>
      <c r="D253" s="181" t="s">
        <v>128</v>
      </c>
      <c r="E253" s="34"/>
      <c r="F253" s="182" t="s">
        <v>389</v>
      </c>
      <c r="G253" s="34"/>
      <c r="H253" s="34"/>
      <c r="I253" s="183"/>
      <c r="J253" s="34"/>
      <c r="K253" s="34"/>
      <c r="L253" s="35"/>
      <c r="M253" s="184"/>
      <c r="N253" s="185"/>
      <c r="O253" s="73"/>
      <c r="P253" s="73"/>
      <c r="Q253" s="73"/>
      <c r="R253" s="73"/>
      <c r="S253" s="73"/>
      <c r="T253" s="7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5" t="s">
        <v>128</v>
      </c>
      <c r="AU253" s="15" t="s">
        <v>84</v>
      </c>
    </row>
    <row r="254" s="2" customFormat="1" ht="16.5" customHeight="1">
      <c r="A254" s="34"/>
      <c r="B254" s="167"/>
      <c r="C254" s="168" t="s">
        <v>280</v>
      </c>
      <c r="D254" s="168" t="s">
        <v>122</v>
      </c>
      <c r="E254" s="169" t="s">
        <v>391</v>
      </c>
      <c r="F254" s="170" t="s">
        <v>392</v>
      </c>
      <c r="G254" s="171" t="s">
        <v>393</v>
      </c>
      <c r="H254" s="172">
        <v>20</v>
      </c>
      <c r="I254" s="173"/>
      <c r="J254" s="174">
        <f>ROUND(I254*H254,2)</f>
        <v>0</v>
      </c>
      <c r="K254" s="170" t="s">
        <v>1</v>
      </c>
      <c r="L254" s="35"/>
      <c r="M254" s="175" t="s">
        <v>1</v>
      </c>
      <c r="N254" s="176" t="s">
        <v>39</v>
      </c>
      <c r="O254" s="73"/>
      <c r="P254" s="177">
        <f>O254*H254</f>
        <v>0</v>
      </c>
      <c r="Q254" s="177">
        <v>0</v>
      </c>
      <c r="R254" s="177">
        <f>Q254*H254</f>
        <v>0</v>
      </c>
      <c r="S254" s="177">
        <v>0</v>
      </c>
      <c r="T254" s="17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79" t="s">
        <v>136</v>
      </c>
      <c r="AT254" s="179" t="s">
        <v>122</v>
      </c>
      <c r="AU254" s="179" t="s">
        <v>84</v>
      </c>
      <c r="AY254" s="15" t="s">
        <v>119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5" t="s">
        <v>82</v>
      </c>
      <c r="BK254" s="180">
        <f>ROUND(I254*H254,2)</f>
        <v>0</v>
      </c>
      <c r="BL254" s="15" t="s">
        <v>136</v>
      </c>
      <c r="BM254" s="179" t="s">
        <v>394</v>
      </c>
    </row>
    <row r="255" s="2" customFormat="1">
      <c r="A255" s="34"/>
      <c r="B255" s="35"/>
      <c r="C255" s="34"/>
      <c r="D255" s="181" t="s">
        <v>128</v>
      </c>
      <c r="E255" s="34"/>
      <c r="F255" s="182" t="s">
        <v>392</v>
      </c>
      <c r="G255" s="34"/>
      <c r="H255" s="34"/>
      <c r="I255" s="183"/>
      <c r="J255" s="34"/>
      <c r="K255" s="34"/>
      <c r="L255" s="35"/>
      <c r="M255" s="184"/>
      <c r="N255" s="185"/>
      <c r="O255" s="73"/>
      <c r="P255" s="73"/>
      <c r="Q255" s="73"/>
      <c r="R255" s="73"/>
      <c r="S255" s="73"/>
      <c r="T255" s="7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5" t="s">
        <v>128</v>
      </c>
      <c r="AU255" s="15" t="s">
        <v>84</v>
      </c>
    </row>
    <row r="256" s="2" customFormat="1" ht="16.5" customHeight="1">
      <c r="A256" s="34"/>
      <c r="B256" s="167"/>
      <c r="C256" s="168" t="s">
        <v>395</v>
      </c>
      <c r="D256" s="168" t="s">
        <v>122</v>
      </c>
      <c r="E256" s="169" t="s">
        <v>396</v>
      </c>
      <c r="F256" s="170" t="s">
        <v>397</v>
      </c>
      <c r="G256" s="171" t="s">
        <v>139</v>
      </c>
      <c r="H256" s="172">
        <v>1</v>
      </c>
      <c r="I256" s="173"/>
      <c r="J256" s="174">
        <f>ROUND(I256*H256,2)</f>
        <v>0</v>
      </c>
      <c r="K256" s="170" t="s">
        <v>1</v>
      </c>
      <c r="L256" s="35"/>
      <c r="M256" s="175" t="s">
        <v>1</v>
      </c>
      <c r="N256" s="176" t="s">
        <v>39</v>
      </c>
      <c r="O256" s="73"/>
      <c r="P256" s="177">
        <f>O256*H256</f>
        <v>0</v>
      </c>
      <c r="Q256" s="177">
        <v>0</v>
      </c>
      <c r="R256" s="177">
        <f>Q256*H256</f>
        <v>0</v>
      </c>
      <c r="S256" s="177">
        <v>0</v>
      </c>
      <c r="T256" s="17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9" t="s">
        <v>136</v>
      </c>
      <c r="AT256" s="179" t="s">
        <v>122</v>
      </c>
      <c r="AU256" s="179" t="s">
        <v>84</v>
      </c>
      <c r="AY256" s="15" t="s">
        <v>119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5" t="s">
        <v>82</v>
      </c>
      <c r="BK256" s="180">
        <f>ROUND(I256*H256,2)</f>
        <v>0</v>
      </c>
      <c r="BL256" s="15" t="s">
        <v>136</v>
      </c>
      <c r="BM256" s="179" t="s">
        <v>398</v>
      </c>
    </row>
    <row r="257" s="2" customFormat="1">
      <c r="A257" s="34"/>
      <c r="B257" s="35"/>
      <c r="C257" s="34"/>
      <c r="D257" s="181" t="s">
        <v>128</v>
      </c>
      <c r="E257" s="34"/>
      <c r="F257" s="182" t="s">
        <v>397</v>
      </c>
      <c r="G257" s="34"/>
      <c r="H257" s="34"/>
      <c r="I257" s="183"/>
      <c r="J257" s="34"/>
      <c r="K257" s="34"/>
      <c r="L257" s="35"/>
      <c r="M257" s="184"/>
      <c r="N257" s="185"/>
      <c r="O257" s="73"/>
      <c r="P257" s="73"/>
      <c r="Q257" s="73"/>
      <c r="R257" s="73"/>
      <c r="S257" s="73"/>
      <c r="T257" s="7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5" t="s">
        <v>128</v>
      </c>
      <c r="AU257" s="15" t="s">
        <v>84</v>
      </c>
    </row>
    <row r="258" s="2" customFormat="1" ht="21.75" customHeight="1">
      <c r="A258" s="34"/>
      <c r="B258" s="167"/>
      <c r="C258" s="168" t="s">
        <v>284</v>
      </c>
      <c r="D258" s="168" t="s">
        <v>122</v>
      </c>
      <c r="E258" s="169" t="s">
        <v>399</v>
      </c>
      <c r="F258" s="170" t="s">
        <v>400</v>
      </c>
      <c r="G258" s="171" t="s">
        <v>139</v>
      </c>
      <c r="H258" s="172">
        <v>1</v>
      </c>
      <c r="I258" s="173"/>
      <c r="J258" s="174">
        <f>ROUND(I258*H258,2)</f>
        <v>0</v>
      </c>
      <c r="K258" s="170" t="s">
        <v>1</v>
      </c>
      <c r="L258" s="35"/>
      <c r="M258" s="175" t="s">
        <v>1</v>
      </c>
      <c r="N258" s="176" t="s">
        <v>39</v>
      </c>
      <c r="O258" s="73"/>
      <c r="P258" s="177">
        <f>O258*H258</f>
        <v>0</v>
      </c>
      <c r="Q258" s="177">
        <v>0</v>
      </c>
      <c r="R258" s="177">
        <f>Q258*H258</f>
        <v>0</v>
      </c>
      <c r="S258" s="177">
        <v>0</v>
      </c>
      <c r="T258" s="17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9" t="s">
        <v>136</v>
      </c>
      <c r="AT258" s="179" t="s">
        <v>122</v>
      </c>
      <c r="AU258" s="179" t="s">
        <v>84</v>
      </c>
      <c r="AY258" s="15" t="s">
        <v>119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15" t="s">
        <v>82</v>
      </c>
      <c r="BK258" s="180">
        <f>ROUND(I258*H258,2)</f>
        <v>0</v>
      </c>
      <c r="BL258" s="15" t="s">
        <v>136</v>
      </c>
      <c r="BM258" s="179" t="s">
        <v>401</v>
      </c>
    </row>
    <row r="259" s="2" customFormat="1">
      <c r="A259" s="34"/>
      <c r="B259" s="35"/>
      <c r="C259" s="34"/>
      <c r="D259" s="181" t="s">
        <v>128</v>
      </c>
      <c r="E259" s="34"/>
      <c r="F259" s="182" t="s">
        <v>400</v>
      </c>
      <c r="G259" s="34"/>
      <c r="H259" s="34"/>
      <c r="I259" s="183"/>
      <c r="J259" s="34"/>
      <c r="K259" s="34"/>
      <c r="L259" s="35"/>
      <c r="M259" s="184"/>
      <c r="N259" s="185"/>
      <c r="O259" s="73"/>
      <c r="P259" s="73"/>
      <c r="Q259" s="73"/>
      <c r="R259" s="73"/>
      <c r="S259" s="73"/>
      <c r="T259" s="7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5" t="s">
        <v>128</v>
      </c>
      <c r="AU259" s="15" t="s">
        <v>84</v>
      </c>
    </row>
    <row r="260" s="2" customFormat="1" ht="33" customHeight="1">
      <c r="A260" s="34"/>
      <c r="B260" s="167"/>
      <c r="C260" s="168" t="s">
        <v>402</v>
      </c>
      <c r="D260" s="168" t="s">
        <v>122</v>
      </c>
      <c r="E260" s="169" t="s">
        <v>403</v>
      </c>
      <c r="F260" s="170" t="s">
        <v>404</v>
      </c>
      <c r="G260" s="171" t="s">
        <v>139</v>
      </c>
      <c r="H260" s="172">
        <v>1</v>
      </c>
      <c r="I260" s="173"/>
      <c r="J260" s="174">
        <f>ROUND(I260*H260,2)</f>
        <v>0</v>
      </c>
      <c r="K260" s="170" t="s">
        <v>1</v>
      </c>
      <c r="L260" s="35"/>
      <c r="M260" s="175" t="s">
        <v>1</v>
      </c>
      <c r="N260" s="176" t="s">
        <v>39</v>
      </c>
      <c r="O260" s="73"/>
      <c r="P260" s="177">
        <f>O260*H260</f>
        <v>0</v>
      </c>
      <c r="Q260" s="177">
        <v>0</v>
      </c>
      <c r="R260" s="177">
        <f>Q260*H260</f>
        <v>0</v>
      </c>
      <c r="S260" s="177">
        <v>0</v>
      </c>
      <c r="T260" s="17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9" t="s">
        <v>136</v>
      </c>
      <c r="AT260" s="179" t="s">
        <v>122</v>
      </c>
      <c r="AU260" s="179" t="s">
        <v>84</v>
      </c>
      <c r="AY260" s="15" t="s">
        <v>119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5" t="s">
        <v>82</v>
      </c>
      <c r="BK260" s="180">
        <f>ROUND(I260*H260,2)</f>
        <v>0</v>
      </c>
      <c r="BL260" s="15" t="s">
        <v>136</v>
      </c>
      <c r="BM260" s="179" t="s">
        <v>405</v>
      </c>
    </row>
    <row r="261" s="2" customFormat="1">
      <c r="A261" s="34"/>
      <c r="B261" s="35"/>
      <c r="C261" s="34"/>
      <c r="D261" s="181" t="s">
        <v>128</v>
      </c>
      <c r="E261" s="34"/>
      <c r="F261" s="182" t="s">
        <v>404</v>
      </c>
      <c r="G261" s="34"/>
      <c r="H261" s="34"/>
      <c r="I261" s="183"/>
      <c r="J261" s="34"/>
      <c r="K261" s="34"/>
      <c r="L261" s="35"/>
      <c r="M261" s="184"/>
      <c r="N261" s="185"/>
      <c r="O261" s="73"/>
      <c r="P261" s="73"/>
      <c r="Q261" s="73"/>
      <c r="R261" s="73"/>
      <c r="S261" s="73"/>
      <c r="T261" s="7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5" t="s">
        <v>128</v>
      </c>
      <c r="AU261" s="15" t="s">
        <v>84</v>
      </c>
    </row>
    <row r="262" s="2" customFormat="1" ht="24.15" customHeight="1">
      <c r="A262" s="34"/>
      <c r="B262" s="167"/>
      <c r="C262" s="168" t="s">
        <v>289</v>
      </c>
      <c r="D262" s="168" t="s">
        <v>122</v>
      </c>
      <c r="E262" s="169" t="s">
        <v>406</v>
      </c>
      <c r="F262" s="170" t="s">
        <v>407</v>
      </c>
      <c r="G262" s="171" t="s">
        <v>393</v>
      </c>
      <c r="H262" s="172">
        <v>10</v>
      </c>
      <c r="I262" s="173"/>
      <c r="J262" s="174">
        <f>ROUND(I262*H262,2)</f>
        <v>0</v>
      </c>
      <c r="K262" s="170" t="s">
        <v>1</v>
      </c>
      <c r="L262" s="35"/>
      <c r="M262" s="175" t="s">
        <v>1</v>
      </c>
      <c r="N262" s="176" t="s">
        <v>39</v>
      </c>
      <c r="O262" s="73"/>
      <c r="P262" s="177">
        <f>O262*H262</f>
        <v>0</v>
      </c>
      <c r="Q262" s="177">
        <v>0</v>
      </c>
      <c r="R262" s="177">
        <f>Q262*H262</f>
        <v>0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136</v>
      </c>
      <c r="AT262" s="179" t="s">
        <v>122</v>
      </c>
      <c r="AU262" s="179" t="s">
        <v>84</v>
      </c>
      <c r="AY262" s="15" t="s">
        <v>119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5" t="s">
        <v>82</v>
      </c>
      <c r="BK262" s="180">
        <f>ROUND(I262*H262,2)</f>
        <v>0</v>
      </c>
      <c r="BL262" s="15" t="s">
        <v>136</v>
      </c>
      <c r="BM262" s="179" t="s">
        <v>408</v>
      </c>
    </row>
    <row r="263" s="2" customFormat="1">
      <c r="A263" s="34"/>
      <c r="B263" s="35"/>
      <c r="C263" s="34"/>
      <c r="D263" s="181" t="s">
        <v>128</v>
      </c>
      <c r="E263" s="34"/>
      <c r="F263" s="182" t="s">
        <v>407</v>
      </c>
      <c r="G263" s="34"/>
      <c r="H263" s="34"/>
      <c r="I263" s="183"/>
      <c r="J263" s="34"/>
      <c r="K263" s="34"/>
      <c r="L263" s="35"/>
      <c r="M263" s="184"/>
      <c r="N263" s="185"/>
      <c r="O263" s="73"/>
      <c r="P263" s="73"/>
      <c r="Q263" s="73"/>
      <c r="R263" s="73"/>
      <c r="S263" s="73"/>
      <c r="T263" s="7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5" t="s">
        <v>128</v>
      </c>
      <c r="AU263" s="15" t="s">
        <v>84</v>
      </c>
    </row>
    <row r="264" s="2" customFormat="1" ht="16.5" customHeight="1">
      <c r="A264" s="34"/>
      <c r="B264" s="167"/>
      <c r="C264" s="168" t="s">
        <v>409</v>
      </c>
      <c r="D264" s="168" t="s">
        <v>122</v>
      </c>
      <c r="E264" s="169" t="s">
        <v>410</v>
      </c>
      <c r="F264" s="170" t="s">
        <v>411</v>
      </c>
      <c r="G264" s="171" t="s">
        <v>139</v>
      </c>
      <c r="H264" s="172">
        <v>1</v>
      </c>
      <c r="I264" s="173"/>
      <c r="J264" s="174">
        <f>ROUND(I264*H264,2)</f>
        <v>0</v>
      </c>
      <c r="K264" s="170" t="s">
        <v>1</v>
      </c>
      <c r="L264" s="35"/>
      <c r="M264" s="175" t="s">
        <v>1</v>
      </c>
      <c r="N264" s="176" t="s">
        <v>39</v>
      </c>
      <c r="O264" s="73"/>
      <c r="P264" s="177">
        <f>O264*H264</f>
        <v>0</v>
      </c>
      <c r="Q264" s="177">
        <v>0</v>
      </c>
      <c r="R264" s="177">
        <f>Q264*H264</f>
        <v>0</v>
      </c>
      <c r="S264" s="177">
        <v>0</v>
      </c>
      <c r="T264" s="17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9" t="s">
        <v>136</v>
      </c>
      <c r="AT264" s="179" t="s">
        <v>122</v>
      </c>
      <c r="AU264" s="179" t="s">
        <v>84</v>
      </c>
      <c r="AY264" s="15" t="s">
        <v>119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5" t="s">
        <v>82</v>
      </c>
      <c r="BK264" s="180">
        <f>ROUND(I264*H264,2)</f>
        <v>0</v>
      </c>
      <c r="BL264" s="15" t="s">
        <v>136</v>
      </c>
      <c r="BM264" s="179" t="s">
        <v>412</v>
      </c>
    </row>
    <row r="265" s="2" customFormat="1">
      <c r="A265" s="34"/>
      <c r="B265" s="35"/>
      <c r="C265" s="34"/>
      <c r="D265" s="181" t="s">
        <v>128</v>
      </c>
      <c r="E265" s="34"/>
      <c r="F265" s="182" t="s">
        <v>411</v>
      </c>
      <c r="G265" s="34"/>
      <c r="H265" s="34"/>
      <c r="I265" s="183"/>
      <c r="J265" s="34"/>
      <c r="K265" s="34"/>
      <c r="L265" s="35"/>
      <c r="M265" s="184"/>
      <c r="N265" s="185"/>
      <c r="O265" s="73"/>
      <c r="P265" s="73"/>
      <c r="Q265" s="73"/>
      <c r="R265" s="73"/>
      <c r="S265" s="73"/>
      <c r="T265" s="7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5" t="s">
        <v>128</v>
      </c>
      <c r="AU265" s="15" t="s">
        <v>84</v>
      </c>
    </row>
    <row r="266" s="2" customFormat="1" ht="16.5" customHeight="1">
      <c r="A266" s="34"/>
      <c r="B266" s="167"/>
      <c r="C266" s="168" t="s">
        <v>293</v>
      </c>
      <c r="D266" s="168" t="s">
        <v>122</v>
      </c>
      <c r="E266" s="169" t="s">
        <v>413</v>
      </c>
      <c r="F266" s="170" t="s">
        <v>414</v>
      </c>
      <c r="G266" s="171" t="s">
        <v>139</v>
      </c>
      <c r="H266" s="172">
        <v>1</v>
      </c>
      <c r="I266" s="173"/>
      <c r="J266" s="174">
        <f>ROUND(I266*H266,2)</f>
        <v>0</v>
      </c>
      <c r="K266" s="170" t="s">
        <v>1</v>
      </c>
      <c r="L266" s="35"/>
      <c r="M266" s="175" t="s">
        <v>1</v>
      </c>
      <c r="N266" s="176" t="s">
        <v>39</v>
      </c>
      <c r="O266" s="73"/>
      <c r="P266" s="177">
        <f>O266*H266</f>
        <v>0</v>
      </c>
      <c r="Q266" s="177">
        <v>0</v>
      </c>
      <c r="R266" s="177">
        <f>Q266*H266</f>
        <v>0</v>
      </c>
      <c r="S266" s="177">
        <v>0</v>
      </c>
      <c r="T266" s="17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9" t="s">
        <v>136</v>
      </c>
      <c r="AT266" s="179" t="s">
        <v>122</v>
      </c>
      <c r="AU266" s="179" t="s">
        <v>84</v>
      </c>
      <c r="AY266" s="15" t="s">
        <v>119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5" t="s">
        <v>82</v>
      </c>
      <c r="BK266" s="180">
        <f>ROUND(I266*H266,2)</f>
        <v>0</v>
      </c>
      <c r="BL266" s="15" t="s">
        <v>136</v>
      </c>
      <c r="BM266" s="179" t="s">
        <v>415</v>
      </c>
    </row>
    <row r="267" s="2" customFormat="1">
      <c r="A267" s="34"/>
      <c r="B267" s="35"/>
      <c r="C267" s="34"/>
      <c r="D267" s="181" t="s">
        <v>128</v>
      </c>
      <c r="E267" s="34"/>
      <c r="F267" s="182" t="s">
        <v>414</v>
      </c>
      <c r="G267" s="34"/>
      <c r="H267" s="34"/>
      <c r="I267" s="183"/>
      <c r="J267" s="34"/>
      <c r="K267" s="34"/>
      <c r="L267" s="35"/>
      <c r="M267" s="184"/>
      <c r="N267" s="185"/>
      <c r="O267" s="73"/>
      <c r="P267" s="73"/>
      <c r="Q267" s="73"/>
      <c r="R267" s="73"/>
      <c r="S267" s="73"/>
      <c r="T267" s="7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5" t="s">
        <v>128</v>
      </c>
      <c r="AU267" s="15" t="s">
        <v>84</v>
      </c>
    </row>
    <row r="268" s="2" customFormat="1" ht="16.5" customHeight="1">
      <c r="A268" s="34"/>
      <c r="B268" s="167"/>
      <c r="C268" s="168" t="s">
        <v>416</v>
      </c>
      <c r="D268" s="168" t="s">
        <v>122</v>
      </c>
      <c r="E268" s="169" t="s">
        <v>417</v>
      </c>
      <c r="F268" s="170" t="s">
        <v>418</v>
      </c>
      <c r="G268" s="171" t="s">
        <v>139</v>
      </c>
      <c r="H268" s="172">
        <v>1</v>
      </c>
      <c r="I268" s="173"/>
      <c r="J268" s="174">
        <f>ROUND(I268*H268,2)</f>
        <v>0</v>
      </c>
      <c r="K268" s="170" t="s">
        <v>1</v>
      </c>
      <c r="L268" s="35"/>
      <c r="M268" s="175" t="s">
        <v>1</v>
      </c>
      <c r="N268" s="176" t="s">
        <v>39</v>
      </c>
      <c r="O268" s="73"/>
      <c r="P268" s="177">
        <f>O268*H268</f>
        <v>0</v>
      </c>
      <c r="Q268" s="177">
        <v>0</v>
      </c>
      <c r="R268" s="177">
        <f>Q268*H268</f>
        <v>0</v>
      </c>
      <c r="S268" s="177">
        <v>0</v>
      </c>
      <c r="T268" s="17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9" t="s">
        <v>136</v>
      </c>
      <c r="AT268" s="179" t="s">
        <v>122</v>
      </c>
      <c r="AU268" s="179" t="s">
        <v>84</v>
      </c>
      <c r="AY268" s="15" t="s">
        <v>119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15" t="s">
        <v>82</v>
      </c>
      <c r="BK268" s="180">
        <f>ROUND(I268*H268,2)</f>
        <v>0</v>
      </c>
      <c r="BL268" s="15" t="s">
        <v>136</v>
      </c>
      <c r="BM268" s="179" t="s">
        <v>419</v>
      </c>
    </row>
    <row r="269" s="2" customFormat="1">
      <c r="A269" s="34"/>
      <c r="B269" s="35"/>
      <c r="C269" s="34"/>
      <c r="D269" s="181" t="s">
        <v>128</v>
      </c>
      <c r="E269" s="34"/>
      <c r="F269" s="182" t="s">
        <v>418</v>
      </c>
      <c r="G269" s="34"/>
      <c r="H269" s="34"/>
      <c r="I269" s="183"/>
      <c r="J269" s="34"/>
      <c r="K269" s="34"/>
      <c r="L269" s="35"/>
      <c r="M269" s="184"/>
      <c r="N269" s="185"/>
      <c r="O269" s="73"/>
      <c r="P269" s="73"/>
      <c r="Q269" s="73"/>
      <c r="R269" s="73"/>
      <c r="S269" s="73"/>
      <c r="T269" s="7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5" t="s">
        <v>128</v>
      </c>
      <c r="AU269" s="15" t="s">
        <v>84</v>
      </c>
    </row>
    <row r="270" s="2" customFormat="1" ht="24.15" customHeight="1">
      <c r="A270" s="34"/>
      <c r="B270" s="167"/>
      <c r="C270" s="168" t="s">
        <v>298</v>
      </c>
      <c r="D270" s="168" t="s">
        <v>122</v>
      </c>
      <c r="E270" s="169" t="s">
        <v>420</v>
      </c>
      <c r="F270" s="170" t="s">
        <v>421</v>
      </c>
      <c r="G270" s="171" t="s">
        <v>139</v>
      </c>
      <c r="H270" s="172">
        <v>1</v>
      </c>
      <c r="I270" s="173"/>
      <c r="J270" s="174">
        <f>ROUND(I270*H270,2)</f>
        <v>0</v>
      </c>
      <c r="K270" s="170" t="s">
        <v>1</v>
      </c>
      <c r="L270" s="35"/>
      <c r="M270" s="175" t="s">
        <v>1</v>
      </c>
      <c r="N270" s="176" t="s">
        <v>39</v>
      </c>
      <c r="O270" s="73"/>
      <c r="P270" s="177">
        <f>O270*H270</f>
        <v>0</v>
      </c>
      <c r="Q270" s="177">
        <v>0</v>
      </c>
      <c r="R270" s="177">
        <f>Q270*H270</f>
        <v>0</v>
      </c>
      <c r="S270" s="177">
        <v>0</v>
      </c>
      <c r="T270" s="17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79" t="s">
        <v>136</v>
      </c>
      <c r="AT270" s="179" t="s">
        <v>122</v>
      </c>
      <c r="AU270" s="179" t="s">
        <v>84</v>
      </c>
      <c r="AY270" s="15" t="s">
        <v>119</v>
      </c>
      <c r="BE270" s="180">
        <f>IF(N270="základní",J270,0)</f>
        <v>0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15" t="s">
        <v>82</v>
      </c>
      <c r="BK270" s="180">
        <f>ROUND(I270*H270,2)</f>
        <v>0</v>
      </c>
      <c r="BL270" s="15" t="s">
        <v>136</v>
      </c>
      <c r="BM270" s="179" t="s">
        <v>422</v>
      </c>
    </row>
    <row r="271" s="2" customFormat="1">
      <c r="A271" s="34"/>
      <c r="B271" s="35"/>
      <c r="C271" s="34"/>
      <c r="D271" s="181" t="s">
        <v>128</v>
      </c>
      <c r="E271" s="34"/>
      <c r="F271" s="182" t="s">
        <v>421</v>
      </c>
      <c r="G271" s="34"/>
      <c r="H271" s="34"/>
      <c r="I271" s="183"/>
      <c r="J271" s="34"/>
      <c r="K271" s="34"/>
      <c r="L271" s="35"/>
      <c r="M271" s="184"/>
      <c r="N271" s="185"/>
      <c r="O271" s="73"/>
      <c r="P271" s="73"/>
      <c r="Q271" s="73"/>
      <c r="R271" s="73"/>
      <c r="S271" s="73"/>
      <c r="T271" s="7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5" t="s">
        <v>128</v>
      </c>
      <c r="AU271" s="15" t="s">
        <v>84</v>
      </c>
    </row>
    <row r="272" s="12" customFormat="1" ht="25.92" customHeight="1">
      <c r="A272" s="12"/>
      <c r="B272" s="154"/>
      <c r="C272" s="12"/>
      <c r="D272" s="155" t="s">
        <v>73</v>
      </c>
      <c r="E272" s="156" t="s">
        <v>423</v>
      </c>
      <c r="F272" s="156" t="s">
        <v>424</v>
      </c>
      <c r="G272" s="12"/>
      <c r="H272" s="12"/>
      <c r="I272" s="157"/>
      <c r="J272" s="158">
        <f>BK272</f>
        <v>0</v>
      </c>
      <c r="K272" s="12"/>
      <c r="L272" s="154"/>
      <c r="M272" s="159"/>
      <c r="N272" s="160"/>
      <c r="O272" s="160"/>
      <c r="P272" s="161">
        <f>SUM(P273:P276)</f>
        <v>0</v>
      </c>
      <c r="Q272" s="160"/>
      <c r="R272" s="161">
        <f>SUM(R273:R276)</f>
        <v>0</v>
      </c>
      <c r="S272" s="160"/>
      <c r="T272" s="162">
        <f>SUM(T273:T276)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55" t="s">
        <v>136</v>
      </c>
      <c r="AT272" s="163" t="s">
        <v>73</v>
      </c>
      <c r="AU272" s="163" t="s">
        <v>74</v>
      </c>
      <c r="AY272" s="155" t="s">
        <v>119</v>
      </c>
      <c r="BK272" s="164">
        <f>SUM(BK273:BK276)</f>
        <v>0</v>
      </c>
    </row>
    <row r="273" s="2" customFormat="1" ht="24.15" customHeight="1">
      <c r="A273" s="34"/>
      <c r="B273" s="167"/>
      <c r="C273" s="168" t="s">
        <v>425</v>
      </c>
      <c r="D273" s="168" t="s">
        <v>122</v>
      </c>
      <c r="E273" s="169" t="s">
        <v>426</v>
      </c>
      <c r="F273" s="170" t="s">
        <v>427</v>
      </c>
      <c r="G273" s="171" t="s">
        <v>393</v>
      </c>
      <c r="H273" s="172">
        <v>60</v>
      </c>
      <c r="I273" s="173"/>
      <c r="J273" s="174">
        <f>ROUND(I273*H273,2)</f>
        <v>0</v>
      </c>
      <c r="K273" s="170" t="s">
        <v>151</v>
      </c>
      <c r="L273" s="35"/>
      <c r="M273" s="175" t="s">
        <v>1</v>
      </c>
      <c r="N273" s="176" t="s">
        <v>39</v>
      </c>
      <c r="O273" s="73"/>
      <c r="P273" s="177">
        <f>O273*H273</f>
        <v>0</v>
      </c>
      <c r="Q273" s="177">
        <v>0</v>
      </c>
      <c r="R273" s="177">
        <f>Q273*H273</f>
        <v>0</v>
      </c>
      <c r="S273" s="177">
        <v>0</v>
      </c>
      <c r="T273" s="17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9" t="s">
        <v>428</v>
      </c>
      <c r="AT273" s="179" t="s">
        <v>122</v>
      </c>
      <c r="AU273" s="179" t="s">
        <v>82</v>
      </c>
      <c r="AY273" s="15" t="s">
        <v>119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15" t="s">
        <v>82</v>
      </c>
      <c r="BK273" s="180">
        <f>ROUND(I273*H273,2)</f>
        <v>0</v>
      </c>
      <c r="BL273" s="15" t="s">
        <v>428</v>
      </c>
      <c r="BM273" s="179" t="s">
        <v>429</v>
      </c>
    </row>
    <row r="274" s="2" customFormat="1">
      <c r="A274" s="34"/>
      <c r="B274" s="35"/>
      <c r="C274" s="34"/>
      <c r="D274" s="181" t="s">
        <v>128</v>
      </c>
      <c r="E274" s="34"/>
      <c r="F274" s="182" t="s">
        <v>430</v>
      </c>
      <c r="G274" s="34"/>
      <c r="H274" s="34"/>
      <c r="I274" s="183"/>
      <c r="J274" s="34"/>
      <c r="K274" s="34"/>
      <c r="L274" s="35"/>
      <c r="M274" s="184"/>
      <c r="N274" s="185"/>
      <c r="O274" s="73"/>
      <c r="P274" s="73"/>
      <c r="Q274" s="73"/>
      <c r="R274" s="73"/>
      <c r="S274" s="73"/>
      <c r="T274" s="7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5" t="s">
        <v>128</v>
      </c>
      <c r="AU274" s="15" t="s">
        <v>82</v>
      </c>
    </row>
    <row r="275" s="2" customFormat="1" ht="24.15" customHeight="1">
      <c r="A275" s="34"/>
      <c r="B275" s="167"/>
      <c r="C275" s="168" t="s">
        <v>302</v>
      </c>
      <c r="D275" s="168" t="s">
        <v>122</v>
      </c>
      <c r="E275" s="169" t="s">
        <v>431</v>
      </c>
      <c r="F275" s="170" t="s">
        <v>432</v>
      </c>
      <c r="G275" s="171" t="s">
        <v>393</v>
      </c>
      <c r="H275" s="172">
        <v>240</v>
      </c>
      <c r="I275" s="173"/>
      <c r="J275" s="174">
        <f>ROUND(I275*H275,2)</f>
        <v>0</v>
      </c>
      <c r="K275" s="170" t="s">
        <v>151</v>
      </c>
      <c r="L275" s="35"/>
      <c r="M275" s="175" t="s">
        <v>1</v>
      </c>
      <c r="N275" s="176" t="s">
        <v>39</v>
      </c>
      <c r="O275" s="73"/>
      <c r="P275" s="177">
        <f>O275*H275</f>
        <v>0</v>
      </c>
      <c r="Q275" s="177">
        <v>0</v>
      </c>
      <c r="R275" s="177">
        <f>Q275*H275</f>
        <v>0</v>
      </c>
      <c r="S275" s="177">
        <v>0</v>
      </c>
      <c r="T275" s="17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9" t="s">
        <v>428</v>
      </c>
      <c r="AT275" s="179" t="s">
        <v>122</v>
      </c>
      <c r="AU275" s="179" t="s">
        <v>82</v>
      </c>
      <c r="AY275" s="15" t="s">
        <v>119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15" t="s">
        <v>82</v>
      </c>
      <c r="BK275" s="180">
        <f>ROUND(I275*H275,2)</f>
        <v>0</v>
      </c>
      <c r="BL275" s="15" t="s">
        <v>428</v>
      </c>
      <c r="BM275" s="179" t="s">
        <v>433</v>
      </c>
    </row>
    <row r="276" s="2" customFormat="1">
      <c r="A276" s="34"/>
      <c r="B276" s="35"/>
      <c r="C276" s="34"/>
      <c r="D276" s="181" t="s">
        <v>128</v>
      </c>
      <c r="E276" s="34"/>
      <c r="F276" s="182" t="s">
        <v>434</v>
      </c>
      <c r="G276" s="34"/>
      <c r="H276" s="34"/>
      <c r="I276" s="183"/>
      <c r="J276" s="34"/>
      <c r="K276" s="34"/>
      <c r="L276" s="35"/>
      <c r="M276" s="184"/>
      <c r="N276" s="185"/>
      <c r="O276" s="73"/>
      <c r="P276" s="73"/>
      <c r="Q276" s="73"/>
      <c r="R276" s="73"/>
      <c r="S276" s="73"/>
      <c r="T276" s="7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5" t="s">
        <v>128</v>
      </c>
      <c r="AU276" s="15" t="s">
        <v>82</v>
      </c>
    </row>
    <row r="277" s="12" customFormat="1" ht="25.92" customHeight="1">
      <c r="A277" s="12"/>
      <c r="B277" s="154"/>
      <c r="C277" s="12"/>
      <c r="D277" s="155" t="s">
        <v>73</v>
      </c>
      <c r="E277" s="156" t="s">
        <v>435</v>
      </c>
      <c r="F277" s="156" t="s">
        <v>436</v>
      </c>
      <c r="G277" s="12"/>
      <c r="H277" s="12"/>
      <c r="I277" s="157"/>
      <c r="J277" s="158">
        <f>BK277</f>
        <v>0</v>
      </c>
      <c r="K277" s="12"/>
      <c r="L277" s="154"/>
      <c r="M277" s="159"/>
      <c r="N277" s="160"/>
      <c r="O277" s="160"/>
      <c r="P277" s="161">
        <f>P278</f>
        <v>0</v>
      </c>
      <c r="Q277" s="160"/>
      <c r="R277" s="161">
        <f>R278</f>
        <v>0</v>
      </c>
      <c r="S277" s="160"/>
      <c r="T277" s="162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55" t="s">
        <v>142</v>
      </c>
      <c r="AT277" s="163" t="s">
        <v>73</v>
      </c>
      <c r="AU277" s="163" t="s">
        <v>74</v>
      </c>
      <c r="AY277" s="155" t="s">
        <v>119</v>
      </c>
      <c r="BK277" s="164">
        <f>BK278</f>
        <v>0</v>
      </c>
    </row>
    <row r="278" s="12" customFormat="1" ht="22.8" customHeight="1">
      <c r="A278" s="12"/>
      <c r="B278" s="154"/>
      <c r="C278" s="12"/>
      <c r="D278" s="155" t="s">
        <v>73</v>
      </c>
      <c r="E278" s="165" t="s">
        <v>437</v>
      </c>
      <c r="F278" s="165" t="s">
        <v>438</v>
      </c>
      <c r="G278" s="12"/>
      <c r="H278" s="12"/>
      <c r="I278" s="157"/>
      <c r="J278" s="166">
        <f>BK278</f>
        <v>0</v>
      </c>
      <c r="K278" s="12"/>
      <c r="L278" s="154"/>
      <c r="M278" s="159"/>
      <c r="N278" s="160"/>
      <c r="O278" s="160"/>
      <c r="P278" s="161">
        <f>SUM(P279:P282)</f>
        <v>0</v>
      </c>
      <c r="Q278" s="160"/>
      <c r="R278" s="161">
        <f>SUM(R279:R282)</f>
        <v>0</v>
      </c>
      <c r="S278" s="160"/>
      <c r="T278" s="162">
        <f>SUM(T279:T282)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55" t="s">
        <v>142</v>
      </c>
      <c r="AT278" s="163" t="s">
        <v>73</v>
      </c>
      <c r="AU278" s="163" t="s">
        <v>82</v>
      </c>
      <c r="AY278" s="155" t="s">
        <v>119</v>
      </c>
      <c r="BK278" s="164">
        <f>SUM(BK279:BK282)</f>
        <v>0</v>
      </c>
    </row>
    <row r="279" s="2" customFormat="1" ht="16.5" customHeight="1">
      <c r="A279" s="34"/>
      <c r="B279" s="167"/>
      <c r="C279" s="168" t="s">
        <v>439</v>
      </c>
      <c r="D279" s="168" t="s">
        <v>122</v>
      </c>
      <c r="E279" s="169" t="s">
        <v>440</v>
      </c>
      <c r="F279" s="170" t="s">
        <v>441</v>
      </c>
      <c r="G279" s="171" t="s">
        <v>442</v>
      </c>
      <c r="H279" s="172">
        <v>1</v>
      </c>
      <c r="I279" s="173"/>
      <c r="J279" s="174">
        <f>ROUND(I279*H279,2)</f>
        <v>0</v>
      </c>
      <c r="K279" s="170" t="s">
        <v>151</v>
      </c>
      <c r="L279" s="35"/>
      <c r="M279" s="175" t="s">
        <v>1</v>
      </c>
      <c r="N279" s="176" t="s">
        <v>39</v>
      </c>
      <c r="O279" s="73"/>
      <c r="P279" s="177">
        <f>O279*H279</f>
        <v>0</v>
      </c>
      <c r="Q279" s="177">
        <v>0</v>
      </c>
      <c r="R279" s="177">
        <f>Q279*H279</f>
        <v>0</v>
      </c>
      <c r="S279" s="177">
        <v>0</v>
      </c>
      <c r="T279" s="17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79" t="s">
        <v>443</v>
      </c>
      <c r="AT279" s="179" t="s">
        <v>122</v>
      </c>
      <c r="AU279" s="179" t="s">
        <v>84</v>
      </c>
      <c r="AY279" s="15" t="s">
        <v>119</v>
      </c>
      <c r="BE279" s="180">
        <f>IF(N279="základní",J279,0)</f>
        <v>0</v>
      </c>
      <c r="BF279" s="180">
        <f>IF(N279="snížená",J279,0)</f>
        <v>0</v>
      </c>
      <c r="BG279" s="180">
        <f>IF(N279="zákl. přenesená",J279,0)</f>
        <v>0</v>
      </c>
      <c r="BH279" s="180">
        <f>IF(N279="sníž. přenesená",J279,0)</f>
        <v>0</v>
      </c>
      <c r="BI279" s="180">
        <f>IF(N279="nulová",J279,0)</f>
        <v>0</v>
      </c>
      <c r="BJ279" s="15" t="s">
        <v>82</v>
      </c>
      <c r="BK279" s="180">
        <f>ROUND(I279*H279,2)</f>
        <v>0</v>
      </c>
      <c r="BL279" s="15" t="s">
        <v>443</v>
      </c>
      <c r="BM279" s="179" t="s">
        <v>444</v>
      </c>
    </row>
    <row r="280" s="2" customFormat="1">
      <c r="A280" s="34"/>
      <c r="B280" s="35"/>
      <c r="C280" s="34"/>
      <c r="D280" s="181" t="s">
        <v>128</v>
      </c>
      <c r="E280" s="34"/>
      <c r="F280" s="182" t="s">
        <v>441</v>
      </c>
      <c r="G280" s="34"/>
      <c r="H280" s="34"/>
      <c r="I280" s="183"/>
      <c r="J280" s="34"/>
      <c r="K280" s="34"/>
      <c r="L280" s="35"/>
      <c r="M280" s="184"/>
      <c r="N280" s="185"/>
      <c r="O280" s="73"/>
      <c r="P280" s="73"/>
      <c r="Q280" s="73"/>
      <c r="R280" s="73"/>
      <c r="S280" s="73"/>
      <c r="T280" s="7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5" t="s">
        <v>128</v>
      </c>
      <c r="AU280" s="15" t="s">
        <v>84</v>
      </c>
    </row>
    <row r="281" s="2" customFormat="1" ht="16.5" customHeight="1">
      <c r="A281" s="34"/>
      <c r="B281" s="167"/>
      <c r="C281" s="168" t="s">
        <v>307</v>
      </c>
      <c r="D281" s="168" t="s">
        <v>122</v>
      </c>
      <c r="E281" s="169" t="s">
        <v>445</v>
      </c>
      <c r="F281" s="170" t="s">
        <v>446</v>
      </c>
      <c r="G281" s="171" t="s">
        <v>442</v>
      </c>
      <c r="H281" s="172">
        <v>1</v>
      </c>
      <c r="I281" s="173"/>
      <c r="J281" s="174">
        <f>ROUND(I281*H281,2)</f>
        <v>0</v>
      </c>
      <c r="K281" s="170" t="s">
        <v>151</v>
      </c>
      <c r="L281" s="35"/>
      <c r="M281" s="175" t="s">
        <v>1</v>
      </c>
      <c r="N281" s="176" t="s">
        <v>39</v>
      </c>
      <c r="O281" s="73"/>
      <c r="P281" s="177">
        <f>O281*H281</f>
        <v>0</v>
      </c>
      <c r="Q281" s="177">
        <v>0</v>
      </c>
      <c r="R281" s="177">
        <f>Q281*H281</f>
        <v>0</v>
      </c>
      <c r="S281" s="177">
        <v>0</v>
      </c>
      <c r="T281" s="17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79" t="s">
        <v>443</v>
      </c>
      <c r="AT281" s="179" t="s">
        <v>122</v>
      </c>
      <c r="AU281" s="179" t="s">
        <v>84</v>
      </c>
      <c r="AY281" s="15" t="s">
        <v>119</v>
      </c>
      <c r="BE281" s="180">
        <f>IF(N281="základní",J281,0)</f>
        <v>0</v>
      </c>
      <c r="BF281" s="180">
        <f>IF(N281="snížená",J281,0)</f>
        <v>0</v>
      </c>
      <c r="BG281" s="180">
        <f>IF(N281="zákl. přenesená",J281,0)</f>
        <v>0</v>
      </c>
      <c r="BH281" s="180">
        <f>IF(N281="sníž. přenesená",J281,0)</f>
        <v>0</v>
      </c>
      <c r="BI281" s="180">
        <f>IF(N281="nulová",J281,0)</f>
        <v>0</v>
      </c>
      <c r="BJ281" s="15" t="s">
        <v>82</v>
      </c>
      <c r="BK281" s="180">
        <f>ROUND(I281*H281,2)</f>
        <v>0</v>
      </c>
      <c r="BL281" s="15" t="s">
        <v>443</v>
      </c>
      <c r="BM281" s="179" t="s">
        <v>447</v>
      </c>
    </row>
    <row r="282" s="2" customFormat="1">
      <c r="A282" s="34"/>
      <c r="B282" s="35"/>
      <c r="C282" s="34"/>
      <c r="D282" s="181" t="s">
        <v>128</v>
      </c>
      <c r="E282" s="34"/>
      <c r="F282" s="182" t="s">
        <v>446</v>
      </c>
      <c r="G282" s="34"/>
      <c r="H282" s="34"/>
      <c r="I282" s="183"/>
      <c r="J282" s="34"/>
      <c r="K282" s="34"/>
      <c r="L282" s="35"/>
      <c r="M282" s="197"/>
      <c r="N282" s="198"/>
      <c r="O282" s="199"/>
      <c r="P282" s="199"/>
      <c r="Q282" s="199"/>
      <c r="R282" s="199"/>
      <c r="S282" s="199"/>
      <c r="T282" s="200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5" t="s">
        <v>128</v>
      </c>
      <c r="AU282" s="15" t="s">
        <v>84</v>
      </c>
    </row>
    <row r="283" s="2" customFormat="1" ht="6.96" customHeight="1">
      <c r="A283" s="34"/>
      <c r="B283" s="56"/>
      <c r="C283" s="57"/>
      <c r="D283" s="57"/>
      <c r="E283" s="57"/>
      <c r="F283" s="57"/>
      <c r="G283" s="57"/>
      <c r="H283" s="57"/>
      <c r="I283" s="57"/>
      <c r="J283" s="57"/>
      <c r="K283" s="57"/>
      <c r="L283" s="35"/>
      <c r="M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</row>
  </sheetData>
  <autoFilter ref="C122:K28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88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Dům přírody PÁLAVY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448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2. 12. 2021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26</v>
      </c>
      <c r="F15" s="34"/>
      <c r="G15" s="34"/>
      <c r="H15" s="34"/>
      <c r="I15" s="28" t="s">
        <v>27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43.25" customHeight="1">
      <c r="A27" s="118"/>
      <c r="B27" s="119"/>
      <c r="C27" s="118"/>
      <c r="D27" s="118"/>
      <c r="E27" s="32" t="s">
        <v>91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ROUND((SUM(BE129:BE308)),  2)</f>
        <v>0</v>
      </c>
      <c r="G33" s="34"/>
      <c r="H33" s="34"/>
      <c r="I33" s="124">
        <v>0.20999999999999999</v>
      </c>
      <c r="J33" s="123">
        <f>ROUND(((SUM(BE129:BE308))*I33),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ROUND((SUM(BF129:BF308)),  2)</f>
        <v>0</v>
      </c>
      <c r="G34" s="34"/>
      <c r="H34" s="34"/>
      <c r="I34" s="124">
        <v>0.14999999999999999</v>
      </c>
      <c r="J34" s="123">
        <f>ROUND(((SUM(BF129:BF308))*I34),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ROUND((SUM(BG129:BG308)),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ROUND((SUM(BH129:BH308)),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ROUND((SUM(BI129:BI308)),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Dům přírody PÁLAVY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D1.4.3 - Vytápění, chlazení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2. 12. 2021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Regionální muzeum v Mikulově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93</v>
      </c>
      <c r="D94" s="125"/>
      <c r="E94" s="125"/>
      <c r="F94" s="125"/>
      <c r="G94" s="125"/>
      <c r="H94" s="125"/>
      <c r="I94" s="125"/>
      <c r="J94" s="134" t="s">
        <v>94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95</v>
      </c>
      <c r="D96" s="34"/>
      <c r="E96" s="34"/>
      <c r="F96" s="34"/>
      <c r="G96" s="34"/>
      <c r="H96" s="34"/>
      <c r="I96" s="34"/>
      <c r="J96" s="92">
        <f>J129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96</v>
      </c>
    </row>
    <row r="97" s="9" customFormat="1" ht="24.96" customHeight="1">
      <c r="A97" s="9"/>
      <c r="B97" s="136"/>
      <c r="C97" s="9"/>
      <c r="D97" s="137" t="s">
        <v>97</v>
      </c>
      <c r="E97" s="138"/>
      <c r="F97" s="138"/>
      <c r="G97" s="138"/>
      <c r="H97" s="138"/>
      <c r="I97" s="138"/>
      <c r="J97" s="139">
        <f>J130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98</v>
      </c>
      <c r="E98" s="142"/>
      <c r="F98" s="142"/>
      <c r="G98" s="142"/>
      <c r="H98" s="142"/>
      <c r="I98" s="142"/>
      <c r="J98" s="143">
        <f>J131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449</v>
      </c>
      <c r="E99" s="142"/>
      <c r="F99" s="142"/>
      <c r="G99" s="142"/>
      <c r="H99" s="142"/>
      <c r="I99" s="142"/>
      <c r="J99" s="143">
        <f>J142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450</v>
      </c>
      <c r="E100" s="142"/>
      <c r="F100" s="142"/>
      <c r="G100" s="142"/>
      <c r="H100" s="142"/>
      <c r="I100" s="142"/>
      <c r="J100" s="143">
        <f>J151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451</v>
      </c>
      <c r="E101" s="142"/>
      <c r="F101" s="142"/>
      <c r="G101" s="142"/>
      <c r="H101" s="142"/>
      <c r="I101" s="142"/>
      <c r="J101" s="143">
        <f>J158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452</v>
      </c>
      <c r="E102" s="142"/>
      <c r="F102" s="142"/>
      <c r="G102" s="142"/>
      <c r="H102" s="142"/>
      <c r="I102" s="142"/>
      <c r="J102" s="143">
        <f>J169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0"/>
      <c r="C103" s="10"/>
      <c r="D103" s="141" t="s">
        <v>453</v>
      </c>
      <c r="E103" s="142"/>
      <c r="F103" s="142"/>
      <c r="G103" s="142"/>
      <c r="H103" s="142"/>
      <c r="I103" s="142"/>
      <c r="J103" s="143">
        <f>J192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0"/>
      <c r="C104" s="10"/>
      <c r="D104" s="141" t="s">
        <v>454</v>
      </c>
      <c r="E104" s="142"/>
      <c r="F104" s="142"/>
      <c r="G104" s="142"/>
      <c r="H104" s="142"/>
      <c r="I104" s="142"/>
      <c r="J104" s="143">
        <f>J255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0"/>
      <c r="C105" s="10"/>
      <c r="D105" s="141" t="s">
        <v>455</v>
      </c>
      <c r="E105" s="142"/>
      <c r="F105" s="142"/>
      <c r="G105" s="142"/>
      <c r="H105" s="142"/>
      <c r="I105" s="142"/>
      <c r="J105" s="143">
        <f>J268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6"/>
      <c r="C106" s="9"/>
      <c r="D106" s="137" t="s">
        <v>101</v>
      </c>
      <c r="E106" s="138"/>
      <c r="F106" s="138"/>
      <c r="G106" s="138"/>
      <c r="H106" s="138"/>
      <c r="I106" s="138"/>
      <c r="J106" s="139">
        <f>J295</f>
        <v>0</v>
      </c>
      <c r="K106" s="9"/>
      <c r="L106" s="13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36"/>
      <c r="C107" s="9"/>
      <c r="D107" s="137" t="s">
        <v>102</v>
      </c>
      <c r="E107" s="138"/>
      <c r="F107" s="138"/>
      <c r="G107" s="138"/>
      <c r="H107" s="138"/>
      <c r="I107" s="138"/>
      <c r="J107" s="139">
        <f>J300</f>
        <v>0</v>
      </c>
      <c r="K107" s="9"/>
      <c r="L107" s="13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0"/>
      <c r="C108" s="10"/>
      <c r="D108" s="141" t="s">
        <v>103</v>
      </c>
      <c r="E108" s="142"/>
      <c r="F108" s="142"/>
      <c r="G108" s="142"/>
      <c r="H108" s="142"/>
      <c r="I108" s="142"/>
      <c r="J108" s="143">
        <f>J301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0"/>
      <c r="C109" s="10"/>
      <c r="D109" s="141" t="s">
        <v>456</v>
      </c>
      <c r="E109" s="142"/>
      <c r="F109" s="142"/>
      <c r="G109" s="142"/>
      <c r="H109" s="142"/>
      <c r="I109" s="142"/>
      <c r="J109" s="143">
        <f>J306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104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16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117" t="str">
        <f>E7</f>
        <v>Dům přírody PÁLAVY</v>
      </c>
      <c r="F119" s="28"/>
      <c r="G119" s="28"/>
      <c r="H119" s="28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89</v>
      </c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3" t="str">
        <f>E9</f>
        <v>D1.4.3 - Vytápění, chlazení</v>
      </c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20</v>
      </c>
      <c r="D123" s="34"/>
      <c r="E123" s="34"/>
      <c r="F123" s="23" t="str">
        <f>F12</f>
        <v xml:space="preserve"> </v>
      </c>
      <c r="G123" s="34"/>
      <c r="H123" s="34"/>
      <c r="I123" s="28" t="s">
        <v>22</v>
      </c>
      <c r="J123" s="65" t="str">
        <f>IF(J12="","",J12)</f>
        <v>2. 12. 2021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24</v>
      </c>
      <c r="D125" s="34"/>
      <c r="E125" s="34"/>
      <c r="F125" s="23" t="str">
        <f>E15</f>
        <v>Regionální muzeum v Mikulově</v>
      </c>
      <c r="G125" s="34"/>
      <c r="H125" s="34"/>
      <c r="I125" s="28" t="s">
        <v>30</v>
      </c>
      <c r="J125" s="32" t="str">
        <f>E21</f>
        <v xml:space="preserve"> </v>
      </c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28</v>
      </c>
      <c r="D126" s="34"/>
      <c r="E126" s="34"/>
      <c r="F126" s="23" t="str">
        <f>IF(E18="","",E18)</f>
        <v>Vyplň údaj</v>
      </c>
      <c r="G126" s="34"/>
      <c r="H126" s="34"/>
      <c r="I126" s="28" t="s">
        <v>32</v>
      </c>
      <c r="J126" s="32" t="str">
        <f>E24</f>
        <v xml:space="preserve"> </v>
      </c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44"/>
      <c r="B128" s="145"/>
      <c r="C128" s="146" t="s">
        <v>105</v>
      </c>
      <c r="D128" s="147" t="s">
        <v>59</v>
      </c>
      <c r="E128" s="147" t="s">
        <v>55</v>
      </c>
      <c r="F128" s="147" t="s">
        <v>56</v>
      </c>
      <c r="G128" s="147" t="s">
        <v>106</v>
      </c>
      <c r="H128" s="147" t="s">
        <v>107</v>
      </c>
      <c r="I128" s="147" t="s">
        <v>108</v>
      </c>
      <c r="J128" s="147" t="s">
        <v>94</v>
      </c>
      <c r="K128" s="148" t="s">
        <v>109</v>
      </c>
      <c r="L128" s="149"/>
      <c r="M128" s="82" t="s">
        <v>1</v>
      </c>
      <c r="N128" s="83" t="s">
        <v>38</v>
      </c>
      <c r="O128" s="83" t="s">
        <v>110</v>
      </c>
      <c r="P128" s="83" t="s">
        <v>111</v>
      </c>
      <c r="Q128" s="83" t="s">
        <v>112</v>
      </c>
      <c r="R128" s="83" t="s">
        <v>113</v>
      </c>
      <c r="S128" s="83" t="s">
        <v>114</v>
      </c>
      <c r="T128" s="84" t="s">
        <v>115</v>
      </c>
      <c r="U128" s="144"/>
      <c r="V128" s="144"/>
      <c r="W128" s="144"/>
      <c r="X128" s="144"/>
      <c r="Y128" s="144"/>
      <c r="Z128" s="144"/>
      <c r="AA128" s="144"/>
      <c r="AB128" s="144"/>
      <c r="AC128" s="144"/>
      <c r="AD128" s="144"/>
      <c r="AE128" s="144"/>
    </row>
    <row r="129" s="2" customFormat="1" ht="22.8" customHeight="1">
      <c r="A129" s="34"/>
      <c r="B129" s="35"/>
      <c r="C129" s="89" t="s">
        <v>116</v>
      </c>
      <c r="D129" s="34"/>
      <c r="E129" s="34"/>
      <c r="F129" s="34"/>
      <c r="G129" s="34"/>
      <c r="H129" s="34"/>
      <c r="I129" s="34"/>
      <c r="J129" s="150">
        <f>BK129</f>
        <v>0</v>
      </c>
      <c r="K129" s="34"/>
      <c r="L129" s="35"/>
      <c r="M129" s="85"/>
      <c r="N129" s="69"/>
      <c r="O129" s="86"/>
      <c r="P129" s="151">
        <f>P130+P295+P300</f>
        <v>0</v>
      </c>
      <c r="Q129" s="86"/>
      <c r="R129" s="151">
        <f>R130+R295+R300</f>
        <v>0.92481999999999998</v>
      </c>
      <c r="S129" s="86"/>
      <c r="T129" s="152">
        <f>T130+T295+T300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73</v>
      </c>
      <c r="AU129" s="15" t="s">
        <v>96</v>
      </c>
      <c r="BK129" s="153">
        <f>BK130+BK295+BK300</f>
        <v>0</v>
      </c>
    </row>
    <row r="130" s="12" customFormat="1" ht="25.92" customHeight="1">
      <c r="A130" s="12"/>
      <c r="B130" s="154"/>
      <c r="C130" s="12"/>
      <c r="D130" s="155" t="s">
        <v>73</v>
      </c>
      <c r="E130" s="156" t="s">
        <v>117</v>
      </c>
      <c r="F130" s="156" t="s">
        <v>118</v>
      </c>
      <c r="G130" s="12"/>
      <c r="H130" s="12"/>
      <c r="I130" s="157"/>
      <c r="J130" s="158">
        <f>BK130</f>
        <v>0</v>
      </c>
      <c r="K130" s="12"/>
      <c r="L130" s="154"/>
      <c r="M130" s="159"/>
      <c r="N130" s="160"/>
      <c r="O130" s="160"/>
      <c r="P130" s="161">
        <f>P131+P142+P151+P158+P169+P192+P255+P268</f>
        <v>0</v>
      </c>
      <c r="Q130" s="160"/>
      <c r="R130" s="161">
        <f>R131+R142+R151+R158+R169+R192+R255+R268</f>
        <v>0.92481999999999998</v>
      </c>
      <c r="S130" s="160"/>
      <c r="T130" s="162">
        <f>T131+T142+T151+T158+T169+T192+T255+T268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5" t="s">
        <v>84</v>
      </c>
      <c r="AT130" s="163" t="s">
        <v>73</v>
      </c>
      <c r="AU130" s="163" t="s">
        <v>74</v>
      </c>
      <c r="AY130" s="155" t="s">
        <v>119</v>
      </c>
      <c r="BK130" s="164">
        <f>BK131+BK142+BK151+BK158+BK169+BK192+BK255+BK268</f>
        <v>0</v>
      </c>
    </row>
    <row r="131" s="12" customFormat="1" ht="22.8" customHeight="1">
      <c r="A131" s="12"/>
      <c r="B131" s="154"/>
      <c r="C131" s="12"/>
      <c r="D131" s="155" t="s">
        <v>73</v>
      </c>
      <c r="E131" s="165" t="s">
        <v>120</v>
      </c>
      <c r="F131" s="165" t="s">
        <v>121</v>
      </c>
      <c r="G131" s="12"/>
      <c r="H131" s="12"/>
      <c r="I131" s="157"/>
      <c r="J131" s="166">
        <f>BK131</f>
        <v>0</v>
      </c>
      <c r="K131" s="12"/>
      <c r="L131" s="154"/>
      <c r="M131" s="159"/>
      <c r="N131" s="160"/>
      <c r="O131" s="160"/>
      <c r="P131" s="161">
        <f>SUM(P132:P141)</f>
        <v>0</v>
      </c>
      <c r="Q131" s="160"/>
      <c r="R131" s="161">
        <f>SUM(R132:R141)</f>
        <v>0.013820000000000002</v>
      </c>
      <c r="S131" s="160"/>
      <c r="T131" s="162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5" t="s">
        <v>84</v>
      </c>
      <c r="AT131" s="163" t="s">
        <v>73</v>
      </c>
      <c r="AU131" s="163" t="s">
        <v>82</v>
      </c>
      <c r="AY131" s="155" t="s">
        <v>119</v>
      </c>
      <c r="BK131" s="164">
        <f>SUM(BK132:BK141)</f>
        <v>0</v>
      </c>
    </row>
    <row r="132" s="2" customFormat="1" ht="33" customHeight="1">
      <c r="A132" s="34"/>
      <c r="B132" s="167"/>
      <c r="C132" s="168" t="s">
        <v>82</v>
      </c>
      <c r="D132" s="168" t="s">
        <v>122</v>
      </c>
      <c r="E132" s="169" t="s">
        <v>457</v>
      </c>
      <c r="F132" s="170" t="s">
        <v>458</v>
      </c>
      <c r="G132" s="171" t="s">
        <v>334</v>
      </c>
      <c r="H132" s="172">
        <v>91</v>
      </c>
      <c r="I132" s="173"/>
      <c r="J132" s="174">
        <f>ROUND(I132*H132,2)</f>
        <v>0</v>
      </c>
      <c r="K132" s="170" t="s">
        <v>151</v>
      </c>
      <c r="L132" s="35"/>
      <c r="M132" s="175" t="s">
        <v>1</v>
      </c>
      <c r="N132" s="176" t="s">
        <v>39</v>
      </c>
      <c r="O132" s="73"/>
      <c r="P132" s="177">
        <f>O132*H132</f>
        <v>0</v>
      </c>
      <c r="Q132" s="177">
        <v>6.0000000000000002E-05</v>
      </c>
      <c r="R132" s="177">
        <f>Q132*H132</f>
        <v>0.0054600000000000004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126</v>
      </c>
      <c r="AT132" s="179" t="s">
        <v>122</v>
      </c>
      <c r="AU132" s="179" t="s">
        <v>84</v>
      </c>
      <c r="AY132" s="15" t="s">
        <v>119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82</v>
      </c>
      <c r="BK132" s="180">
        <f>ROUND(I132*H132,2)</f>
        <v>0</v>
      </c>
      <c r="BL132" s="15" t="s">
        <v>126</v>
      </c>
      <c r="BM132" s="179" t="s">
        <v>459</v>
      </c>
    </row>
    <row r="133" s="2" customFormat="1">
      <c r="A133" s="34"/>
      <c r="B133" s="35"/>
      <c r="C133" s="34"/>
      <c r="D133" s="181" t="s">
        <v>128</v>
      </c>
      <c r="E133" s="34"/>
      <c r="F133" s="182" t="s">
        <v>460</v>
      </c>
      <c r="G133" s="34"/>
      <c r="H133" s="34"/>
      <c r="I133" s="183"/>
      <c r="J133" s="34"/>
      <c r="K133" s="34"/>
      <c r="L133" s="35"/>
      <c r="M133" s="184"/>
      <c r="N133" s="185"/>
      <c r="O133" s="73"/>
      <c r="P133" s="73"/>
      <c r="Q133" s="73"/>
      <c r="R133" s="73"/>
      <c r="S133" s="73"/>
      <c r="T133" s="7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128</v>
      </c>
      <c r="AU133" s="15" t="s">
        <v>84</v>
      </c>
    </row>
    <row r="134" s="2" customFormat="1" ht="24.15" customHeight="1">
      <c r="A134" s="34"/>
      <c r="B134" s="167"/>
      <c r="C134" s="187" t="s">
        <v>84</v>
      </c>
      <c r="D134" s="187" t="s">
        <v>157</v>
      </c>
      <c r="E134" s="188" t="s">
        <v>461</v>
      </c>
      <c r="F134" s="189" t="s">
        <v>462</v>
      </c>
      <c r="G134" s="190" t="s">
        <v>334</v>
      </c>
      <c r="H134" s="191">
        <v>22</v>
      </c>
      <c r="I134" s="192"/>
      <c r="J134" s="193">
        <f>ROUND(I134*H134,2)</f>
        <v>0</v>
      </c>
      <c r="K134" s="189" t="s">
        <v>151</v>
      </c>
      <c r="L134" s="194"/>
      <c r="M134" s="195" t="s">
        <v>1</v>
      </c>
      <c r="N134" s="196" t="s">
        <v>39</v>
      </c>
      <c r="O134" s="73"/>
      <c r="P134" s="177">
        <f>O134*H134</f>
        <v>0</v>
      </c>
      <c r="Q134" s="177">
        <v>8.0000000000000007E-05</v>
      </c>
      <c r="R134" s="177">
        <f>Q134*H134</f>
        <v>0.0017600000000000001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160</v>
      </c>
      <c r="AT134" s="179" t="s">
        <v>157</v>
      </c>
      <c r="AU134" s="179" t="s">
        <v>84</v>
      </c>
      <c r="AY134" s="15" t="s">
        <v>119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82</v>
      </c>
      <c r="BK134" s="180">
        <f>ROUND(I134*H134,2)</f>
        <v>0</v>
      </c>
      <c r="BL134" s="15" t="s">
        <v>126</v>
      </c>
      <c r="BM134" s="179" t="s">
        <v>463</v>
      </c>
    </row>
    <row r="135" s="2" customFormat="1">
      <c r="A135" s="34"/>
      <c r="B135" s="35"/>
      <c r="C135" s="34"/>
      <c r="D135" s="181" t="s">
        <v>128</v>
      </c>
      <c r="E135" s="34"/>
      <c r="F135" s="182" t="s">
        <v>462</v>
      </c>
      <c r="G135" s="34"/>
      <c r="H135" s="34"/>
      <c r="I135" s="183"/>
      <c r="J135" s="34"/>
      <c r="K135" s="34"/>
      <c r="L135" s="35"/>
      <c r="M135" s="184"/>
      <c r="N135" s="185"/>
      <c r="O135" s="73"/>
      <c r="P135" s="73"/>
      <c r="Q135" s="73"/>
      <c r="R135" s="73"/>
      <c r="S135" s="73"/>
      <c r="T135" s="7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128</v>
      </c>
      <c r="AU135" s="15" t="s">
        <v>84</v>
      </c>
    </row>
    <row r="136" s="2" customFormat="1" ht="24.15" customHeight="1">
      <c r="A136" s="34"/>
      <c r="B136" s="167"/>
      <c r="C136" s="187" t="s">
        <v>132</v>
      </c>
      <c r="D136" s="187" t="s">
        <v>157</v>
      </c>
      <c r="E136" s="188" t="s">
        <v>464</v>
      </c>
      <c r="F136" s="189" t="s">
        <v>465</v>
      </c>
      <c r="G136" s="190" t="s">
        <v>334</v>
      </c>
      <c r="H136" s="191">
        <v>30</v>
      </c>
      <c r="I136" s="192"/>
      <c r="J136" s="193">
        <f>ROUND(I136*H136,2)</f>
        <v>0</v>
      </c>
      <c r="K136" s="189" t="s">
        <v>151</v>
      </c>
      <c r="L136" s="194"/>
      <c r="M136" s="195" t="s">
        <v>1</v>
      </c>
      <c r="N136" s="196" t="s">
        <v>39</v>
      </c>
      <c r="O136" s="73"/>
      <c r="P136" s="177">
        <f>O136*H136</f>
        <v>0</v>
      </c>
      <c r="Q136" s="177">
        <v>9.0000000000000006E-05</v>
      </c>
      <c r="R136" s="177">
        <f>Q136*H136</f>
        <v>0.0027000000000000001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160</v>
      </c>
      <c r="AT136" s="179" t="s">
        <v>157</v>
      </c>
      <c r="AU136" s="179" t="s">
        <v>84</v>
      </c>
      <c r="AY136" s="15" t="s">
        <v>119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82</v>
      </c>
      <c r="BK136" s="180">
        <f>ROUND(I136*H136,2)</f>
        <v>0</v>
      </c>
      <c r="BL136" s="15" t="s">
        <v>126</v>
      </c>
      <c r="BM136" s="179" t="s">
        <v>466</v>
      </c>
    </row>
    <row r="137" s="2" customFormat="1">
      <c r="A137" s="34"/>
      <c r="B137" s="35"/>
      <c r="C137" s="34"/>
      <c r="D137" s="181" t="s">
        <v>128</v>
      </c>
      <c r="E137" s="34"/>
      <c r="F137" s="182" t="s">
        <v>465</v>
      </c>
      <c r="G137" s="34"/>
      <c r="H137" s="34"/>
      <c r="I137" s="183"/>
      <c r="J137" s="34"/>
      <c r="K137" s="34"/>
      <c r="L137" s="35"/>
      <c r="M137" s="184"/>
      <c r="N137" s="185"/>
      <c r="O137" s="73"/>
      <c r="P137" s="73"/>
      <c r="Q137" s="73"/>
      <c r="R137" s="73"/>
      <c r="S137" s="73"/>
      <c r="T137" s="7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128</v>
      </c>
      <c r="AU137" s="15" t="s">
        <v>84</v>
      </c>
    </row>
    <row r="138" s="2" customFormat="1" ht="24.15" customHeight="1">
      <c r="A138" s="34"/>
      <c r="B138" s="167"/>
      <c r="C138" s="187" t="s">
        <v>136</v>
      </c>
      <c r="D138" s="187" t="s">
        <v>157</v>
      </c>
      <c r="E138" s="188" t="s">
        <v>467</v>
      </c>
      <c r="F138" s="189" t="s">
        <v>468</v>
      </c>
      <c r="G138" s="190" t="s">
        <v>334</v>
      </c>
      <c r="H138" s="191">
        <v>39</v>
      </c>
      <c r="I138" s="192"/>
      <c r="J138" s="193">
        <f>ROUND(I138*H138,2)</f>
        <v>0</v>
      </c>
      <c r="K138" s="189" t="s">
        <v>151</v>
      </c>
      <c r="L138" s="194"/>
      <c r="M138" s="195" t="s">
        <v>1</v>
      </c>
      <c r="N138" s="196" t="s">
        <v>39</v>
      </c>
      <c r="O138" s="73"/>
      <c r="P138" s="177">
        <f>O138*H138</f>
        <v>0</v>
      </c>
      <c r="Q138" s="177">
        <v>0.00010000000000000001</v>
      </c>
      <c r="R138" s="177">
        <f>Q138*H138</f>
        <v>0.0039000000000000003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160</v>
      </c>
      <c r="AT138" s="179" t="s">
        <v>157</v>
      </c>
      <c r="AU138" s="179" t="s">
        <v>84</v>
      </c>
      <c r="AY138" s="15" t="s">
        <v>119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82</v>
      </c>
      <c r="BK138" s="180">
        <f>ROUND(I138*H138,2)</f>
        <v>0</v>
      </c>
      <c r="BL138" s="15" t="s">
        <v>126</v>
      </c>
      <c r="BM138" s="179" t="s">
        <v>469</v>
      </c>
    </row>
    <row r="139" s="2" customFormat="1">
      <c r="A139" s="34"/>
      <c r="B139" s="35"/>
      <c r="C139" s="34"/>
      <c r="D139" s="181" t="s">
        <v>128</v>
      </c>
      <c r="E139" s="34"/>
      <c r="F139" s="182" t="s">
        <v>468</v>
      </c>
      <c r="G139" s="34"/>
      <c r="H139" s="34"/>
      <c r="I139" s="183"/>
      <c r="J139" s="34"/>
      <c r="K139" s="34"/>
      <c r="L139" s="35"/>
      <c r="M139" s="184"/>
      <c r="N139" s="185"/>
      <c r="O139" s="73"/>
      <c r="P139" s="73"/>
      <c r="Q139" s="73"/>
      <c r="R139" s="73"/>
      <c r="S139" s="73"/>
      <c r="T139" s="7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128</v>
      </c>
      <c r="AU139" s="15" t="s">
        <v>84</v>
      </c>
    </row>
    <row r="140" s="2" customFormat="1" ht="24.15" customHeight="1">
      <c r="A140" s="34"/>
      <c r="B140" s="167"/>
      <c r="C140" s="168" t="s">
        <v>142</v>
      </c>
      <c r="D140" s="168" t="s">
        <v>122</v>
      </c>
      <c r="E140" s="169" t="s">
        <v>148</v>
      </c>
      <c r="F140" s="170" t="s">
        <v>149</v>
      </c>
      <c r="G140" s="171" t="s">
        <v>150</v>
      </c>
      <c r="H140" s="186"/>
      <c r="I140" s="173"/>
      <c r="J140" s="174">
        <f>ROUND(I140*H140,2)</f>
        <v>0</v>
      </c>
      <c r="K140" s="170" t="s">
        <v>151</v>
      </c>
      <c r="L140" s="35"/>
      <c r="M140" s="175" t="s">
        <v>1</v>
      </c>
      <c r="N140" s="176" t="s">
        <v>39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126</v>
      </c>
      <c r="AT140" s="179" t="s">
        <v>122</v>
      </c>
      <c r="AU140" s="179" t="s">
        <v>84</v>
      </c>
      <c r="AY140" s="15" t="s">
        <v>119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82</v>
      </c>
      <c r="BK140" s="180">
        <f>ROUND(I140*H140,2)</f>
        <v>0</v>
      </c>
      <c r="BL140" s="15" t="s">
        <v>126</v>
      </c>
      <c r="BM140" s="179" t="s">
        <v>470</v>
      </c>
    </row>
    <row r="141" s="2" customFormat="1">
      <c r="A141" s="34"/>
      <c r="B141" s="35"/>
      <c r="C141" s="34"/>
      <c r="D141" s="181" t="s">
        <v>128</v>
      </c>
      <c r="E141" s="34"/>
      <c r="F141" s="182" t="s">
        <v>153</v>
      </c>
      <c r="G141" s="34"/>
      <c r="H141" s="34"/>
      <c r="I141" s="183"/>
      <c r="J141" s="34"/>
      <c r="K141" s="34"/>
      <c r="L141" s="35"/>
      <c r="M141" s="184"/>
      <c r="N141" s="185"/>
      <c r="O141" s="73"/>
      <c r="P141" s="73"/>
      <c r="Q141" s="73"/>
      <c r="R141" s="73"/>
      <c r="S141" s="73"/>
      <c r="T141" s="7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128</v>
      </c>
      <c r="AU141" s="15" t="s">
        <v>84</v>
      </c>
    </row>
    <row r="142" s="12" customFormat="1" ht="22.8" customHeight="1">
      <c r="A142" s="12"/>
      <c r="B142" s="154"/>
      <c r="C142" s="12"/>
      <c r="D142" s="155" t="s">
        <v>73</v>
      </c>
      <c r="E142" s="165" t="s">
        <v>471</v>
      </c>
      <c r="F142" s="165" t="s">
        <v>472</v>
      </c>
      <c r="G142" s="12"/>
      <c r="H142" s="12"/>
      <c r="I142" s="157"/>
      <c r="J142" s="166">
        <f>BK142</f>
        <v>0</v>
      </c>
      <c r="K142" s="12"/>
      <c r="L142" s="154"/>
      <c r="M142" s="159"/>
      <c r="N142" s="160"/>
      <c r="O142" s="160"/>
      <c r="P142" s="161">
        <f>SUM(P143:P150)</f>
        <v>0</v>
      </c>
      <c r="Q142" s="160"/>
      <c r="R142" s="161">
        <f>SUM(R143:R150)</f>
        <v>0.12417</v>
      </c>
      <c r="S142" s="160"/>
      <c r="T142" s="162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5" t="s">
        <v>84</v>
      </c>
      <c r="AT142" s="163" t="s">
        <v>73</v>
      </c>
      <c r="AU142" s="163" t="s">
        <v>82</v>
      </c>
      <c r="AY142" s="155" t="s">
        <v>119</v>
      </c>
      <c r="BK142" s="164">
        <f>SUM(BK143:BK150)</f>
        <v>0</v>
      </c>
    </row>
    <row r="143" s="2" customFormat="1" ht="24.15" customHeight="1">
      <c r="A143" s="34"/>
      <c r="B143" s="167"/>
      <c r="C143" s="168" t="s">
        <v>147</v>
      </c>
      <c r="D143" s="168" t="s">
        <v>122</v>
      </c>
      <c r="E143" s="169" t="s">
        <v>473</v>
      </c>
      <c r="F143" s="170" t="s">
        <v>474</v>
      </c>
      <c r="G143" s="171" t="s">
        <v>442</v>
      </c>
      <c r="H143" s="172">
        <v>1</v>
      </c>
      <c r="I143" s="173"/>
      <c r="J143" s="174">
        <f>ROUND(I143*H143,2)</f>
        <v>0</v>
      </c>
      <c r="K143" s="170" t="s">
        <v>1</v>
      </c>
      <c r="L143" s="35"/>
      <c r="M143" s="175" t="s">
        <v>1</v>
      </c>
      <c r="N143" s="176" t="s">
        <v>39</v>
      </c>
      <c r="O143" s="73"/>
      <c r="P143" s="177">
        <f>O143*H143</f>
        <v>0</v>
      </c>
      <c r="Q143" s="177">
        <v>0.041390000000000003</v>
      </c>
      <c r="R143" s="177">
        <f>Q143*H143</f>
        <v>0.041390000000000003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126</v>
      </c>
      <c r="AT143" s="179" t="s">
        <v>122</v>
      </c>
      <c r="AU143" s="179" t="s">
        <v>84</v>
      </c>
      <c r="AY143" s="15" t="s">
        <v>119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82</v>
      </c>
      <c r="BK143" s="180">
        <f>ROUND(I143*H143,2)</f>
        <v>0</v>
      </c>
      <c r="BL143" s="15" t="s">
        <v>126</v>
      </c>
      <c r="BM143" s="179" t="s">
        <v>475</v>
      </c>
    </row>
    <row r="144" s="2" customFormat="1">
      <c r="A144" s="34"/>
      <c r="B144" s="35"/>
      <c r="C144" s="34"/>
      <c r="D144" s="181" t="s">
        <v>128</v>
      </c>
      <c r="E144" s="34"/>
      <c r="F144" s="182" t="s">
        <v>476</v>
      </c>
      <c r="G144" s="34"/>
      <c r="H144" s="34"/>
      <c r="I144" s="183"/>
      <c r="J144" s="34"/>
      <c r="K144" s="34"/>
      <c r="L144" s="35"/>
      <c r="M144" s="184"/>
      <c r="N144" s="185"/>
      <c r="O144" s="73"/>
      <c r="P144" s="73"/>
      <c r="Q144" s="73"/>
      <c r="R144" s="73"/>
      <c r="S144" s="73"/>
      <c r="T144" s="7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128</v>
      </c>
      <c r="AU144" s="15" t="s">
        <v>84</v>
      </c>
    </row>
    <row r="145" s="2" customFormat="1" ht="16.5" customHeight="1">
      <c r="A145" s="34"/>
      <c r="B145" s="167"/>
      <c r="C145" s="168" t="s">
        <v>156</v>
      </c>
      <c r="D145" s="168" t="s">
        <v>122</v>
      </c>
      <c r="E145" s="169" t="s">
        <v>477</v>
      </c>
      <c r="F145" s="170" t="s">
        <v>478</v>
      </c>
      <c r="G145" s="171" t="s">
        <v>442</v>
      </c>
      <c r="H145" s="172">
        <v>1</v>
      </c>
      <c r="I145" s="173"/>
      <c r="J145" s="174">
        <f>ROUND(I145*H145,2)</f>
        <v>0</v>
      </c>
      <c r="K145" s="170" t="s">
        <v>1</v>
      </c>
      <c r="L145" s="35"/>
      <c r="M145" s="175" t="s">
        <v>1</v>
      </c>
      <c r="N145" s="176" t="s">
        <v>39</v>
      </c>
      <c r="O145" s="73"/>
      <c r="P145" s="177">
        <f>O145*H145</f>
        <v>0</v>
      </c>
      <c r="Q145" s="177">
        <v>0.041390000000000003</v>
      </c>
      <c r="R145" s="177">
        <f>Q145*H145</f>
        <v>0.041390000000000003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126</v>
      </c>
      <c r="AT145" s="179" t="s">
        <v>122</v>
      </c>
      <c r="AU145" s="179" t="s">
        <v>84</v>
      </c>
      <c r="AY145" s="15" t="s">
        <v>119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82</v>
      </c>
      <c r="BK145" s="180">
        <f>ROUND(I145*H145,2)</f>
        <v>0</v>
      </c>
      <c r="BL145" s="15" t="s">
        <v>126</v>
      </c>
      <c r="BM145" s="179" t="s">
        <v>479</v>
      </c>
    </row>
    <row r="146" s="2" customFormat="1">
      <c r="A146" s="34"/>
      <c r="B146" s="35"/>
      <c r="C146" s="34"/>
      <c r="D146" s="181" t="s">
        <v>128</v>
      </c>
      <c r="E146" s="34"/>
      <c r="F146" s="182" t="s">
        <v>480</v>
      </c>
      <c r="G146" s="34"/>
      <c r="H146" s="34"/>
      <c r="I146" s="183"/>
      <c r="J146" s="34"/>
      <c r="K146" s="34"/>
      <c r="L146" s="35"/>
      <c r="M146" s="184"/>
      <c r="N146" s="185"/>
      <c r="O146" s="73"/>
      <c r="P146" s="73"/>
      <c r="Q146" s="73"/>
      <c r="R146" s="73"/>
      <c r="S146" s="73"/>
      <c r="T146" s="7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5" t="s">
        <v>128</v>
      </c>
      <c r="AU146" s="15" t="s">
        <v>84</v>
      </c>
    </row>
    <row r="147" s="2" customFormat="1" ht="16.5" customHeight="1">
      <c r="A147" s="34"/>
      <c r="B147" s="167"/>
      <c r="C147" s="168" t="s">
        <v>162</v>
      </c>
      <c r="D147" s="168" t="s">
        <v>122</v>
      </c>
      <c r="E147" s="169" t="s">
        <v>481</v>
      </c>
      <c r="F147" s="170" t="s">
        <v>482</v>
      </c>
      <c r="G147" s="171" t="s">
        <v>442</v>
      </c>
      <c r="H147" s="172">
        <v>1</v>
      </c>
      <c r="I147" s="173"/>
      <c r="J147" s="174">
        <f>ROUND(I147*H147,2)</f>
        <v>0</v>
      </c>
      <c r="K147" s="170" t="s">
        <v>1</v>
      </c>
      <c r="L147" s="35"/>
      <c r="M147" s="175" t="s">
        <v>1</v>
      </c>
      <c r="N147" s="176" t="s">
        <v>39</v>
      </c>
      <c r="O147" s="73"/>
      <c r="P147" s="177">
        <f>O147*H147</f>
        <v>0</v>
      </c>
      <c r="Q147" s="177">
        <v>0.041390000000000003</v>
      </c>
      <c r="R147" s="177">
        <f>Q147*H147</f>
        <v>0.041390000000000003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126</v>
      </c>
      <c r="AT147" s="179" t="s">
        <v>122</v>
      </c>
      <c r="AU147" s="179" t="s">
        <v>84</v>
      </c>
      <c r="AY147" s="15" t="s">
        <v>119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82</v>
      </c>
      <c r="BK147" s="180">
        <f>ROUND(I147*H147,2)</f>
        <v>0</v>
      </c>
      <c r="BL147" s="15" t="s">
        <v>126</v>
      </c>
      <c r="BM147" s="179" t="s">
        <v>483</v>
      </c>
    </row>
    <row r="148" s="2" customFormat="1">
      <c r="A148" s="34"/>
      <c r="B148" s="35"/>
      <c r="C148" s="34"/>
      <c r="D148" s="181" t="s">
        <v>128</v>
      </c>
      <c r="E148" s="34"/>
      <c r="F148" s="182" t="s">
        <v>484</v>
      </c>
      <c r="G148" s="34"/>
      <c r="H148" s="34"/>
      <c r="I148" s="183"/>
      <c r="J148" s="34"/>
      <c r="K148" s="34"/>
      <c r="L148" s="35"/>
      <c r="M148" s="184"/>
      <c r="N148" s="185"/>
      <c r="O148" s="73"/>
      <c r="P148" s="73"/>
      <c r="Q148" s="73"/>
      <c r="R148" s="73"/>
      <c r="S148" s="73"/>
      <c r="T148" s="7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5" t="s">
        <v>128</v>
      </c>
      <c r="AU148" s="15" t="s">
        <v>84</v>
      </c>
    </row>
    <row r="149" s="2" customFormat="1" ht="24.15" customHeight="1">
      <c r="A149" s="34"/>
      <c r="B149" s="167"/>
      <c r="C149" s="168" t="s">
        <v>166</v>
      </c>
      <c r="D149" s="168" t="s">
        <v>122</v>
      </c>
      <c r="E149" s="169" t="s">
        <v>485</v>
      </c>
      <c r="F149" s="170" t="s">
        <v>486</v>
      </c>
      <c r="G149" s="171" t="s">
        <v>150</v>
      </c>
      <c r="H149" s="186"/>
      <c r="I149" s="173"/>
      <c r="J149" s="174">
        <f>ROUND(I149*H149,2)</f>
        <v>0</v>
      </c>
      <c r="K149" s="170" t="s">
        <v>151</v>
      </c>
      <c r="L149" s="35"/>
      <c r="M149" s="175" t="s">
        <v>1</v>
      </c>
      <c r="N149" s="176" t="s">
        <v>39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126</v>
      </c>
      <c r="AT149" s="179" t="s">
        <v>122</v>
      </c>
      <c r="AU149" s="179" t="s">
        <v>84</v>
      </c>
      <c r="AY149" s="15" t="s">
        <v>119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82</v>
      </c>
      <c r="BK149" s="180">
        <f>ROUND(I149*H149,2)</f>
        <v>0</v>
      </c>
      <c r="BL149" s="15" t="s">
        <v>126</v>
      </c>
      <c r="BM149" s="179" t="s">
        <v>487</v>
      </c>
    </row>
    <row r="150" s="2" customFormat="1">
      <c r="A150" s="34"/>
      <c r="B150" s="35"/>
      <c r="C150" s="34"/>
      <c r="D150" s="181" t="s">
        <v>128</v>
      </c>
      <c r="E150" s="34"/>
      <c r="F150" s="182" t="s">
        <v>488</v>
      </c>
      <c r="G150" s="34"/>
      <c r="H150" s="34"/>
      <c r="I150" s="183"/>
      <c r="J150" s="34"/>
      <c r="K150" s="34"/>
      <c r="L150" s="35"/>
      <c r="M150" s="184"/>
      <c r="N150" s="185"/>
      <c r="O150" s="73"/>
      <c r="P150" s="73"/>
      <c r="Q150" s="73"/>
      <c r="R150" s="73"/>
      <c r="S150" s="73"/>
      <c r="T150" s="7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5" t="s">
        <v>128</v>
      </c>
      <c r="AU150" s="15" t="s">
        <v>84</v>
      </c>
    </row>
    <row r="151" s="12" customFormat="1" ht="22.8" customHeight="1">
      <c r="A151" s="12"/>
      <c r="B151" s="154"/>
      <c r="C151" s="12"/>
      <c r="D151" s="155" t="s">
        <v>73</v>
      </c>
      <c r="E151" s="165" t="s">
        <v>489</v>
      </c>
      <c r="F151" s="165" t="s">
        <v>490</v>
      </c>
      <c r="G151" s="12"/>
      <c r="H151" s="12"/>
      <c r="I151" s="157"/>
      <c r="J151" s="166">
        <f>BK151</f>
        <v>0</v>
      </c>
      <c r="K151" s="12"/>
      <c r="L151" s="154"/>
      <c r="M151" s="159"/>
      <c r="N151" s="160"/>
      <c r="O151" s="160"/>
      <c r="P151" s="161">
        <f>SUM(P152:P157)</f>
        <v>0</v>
      </c>
      <c r="Q151" s="160"/>
      <c r="R151" s="161">
        <f>SUM(R152:R157)</f>
        <v>0.0052500000000000003</v>
      </c>
      <c r="S151" s="160"/>
      <c r="T151" s="162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5" t="s">
        <v>84</v>
      </c>
      <c r="AT151" s="163" t="s">
        <v>73</v>
      </c>
      <c r="AU151" s="163" t="s">
        <v>82</v>
      </c>
      <c r="AY151" s="155" t="s">
        <v>119</v>
      </c>
      <c r="BK151" s="164">
        <f>SUM(BK152:BK157)</f>
        <v>0</v>
      </c>
    </row>
    <row r="152" s="2" customFormat="1" ht="37.8" customHeight="1">
      <c r="A152" s="34"/>
      <c r="B152" s="167"/>
      <c r="C152" s="168" t="s">
        <v>169</v>
      </c>
      <c r="D152" s="168" t="s">
        <v>122</v>
      </c>
      <c r="E152" s="169" t="s">
        <v>491</v>
      </c>
      <c r="F152" s="170" t="s">
        <v>492</v>
      </c>
      <c r="G152" s="171" t="s">
        <v>442</v>
      </c>
      <c r="H152" s="172">
        <v>1</v>
      </c>
      <c r="I152" s="173"/>
      <c r="J152" s="174">
        <f>ROUND(I152*H152,2)</f>
        <v>0</v>
      </c>
      <c r="K152" s="170" t="s">
        <v>151</v>
      </c>
      <c r="L152" s="35"/>
      <c r="M152" s="175" t="s">
        <v>1</v>
      </c>
      <c r="N152" s="176" t="s">
        <v>39</v>
      </c>
      <c r="O152" s="73"/>
      <c r="P152" s="177">
        <f>O152*H152</f>
        <v>0</v>
      </c>
      <c r="Q152" s="177">
        <v>0.0045700000000000003</v>
      </c>
      <c r="R152" s="177">
        <f>Q152*H152</f>
        <v>0.0045700000000000003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126</v>
      </c>
      <c r="AT152" s="179" t="s">
        <v>122</v>
      </c>
      <c r="AU152" s="179" t="s">
        <v>84</v>
      </c>
      <c r="AY152" s="15" t="s">
        <v>119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82</v>
      </c>
      <c r="BK152" s="180">
        <f>ROUND(I152*H152,2)</f>
        <v>0</v>
      </c>
      <c r="BL152" s="15" t="s">
        <v>126</v>
      </c>
      <c r="BM152" s="179" t="s">
        <v>493</v>
      </c>
    </row>
    <row r="153" s="2" customFormat="1">
      <c r="A153" s="34"/>
      <c r="B153" s="35"/>
      <c r="C153" s="34"/>
      <c r="D153" s="181" t="s">
        <v>128</v>
      </c>
      <c r="E153" s="34"/>
      <c r="F153" s="182" t="s">
        <v>494</v>
      </c>
      <c r="G153" s="34"/>
      <c r="H153" s="34"/>
      <c r="I153" s="183"/>
      <c r="J153" s="34"/>
      <c r="K153" s="34"/>
      <c r="L153" s="35"/>
      <c r="M153" s="184"/>
      <c r="N153" s="185"/>
      <c r="O153" s="73"/>
      <c r="P153" s="73"/>
      <c r="Q153" s="73"/>
      <c r="R153" s="73"/>
      <c r="S153" s="73"/>
      <c r="T153" s="7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5" t="s">
        <v>128</v>
      </c>
      <c r="AU153" s="15" t="s">
        <v>84</v>
      </c>
    </row>
    <row r="154" s="2" customFormat="1" ht="24.15" customHeight="1">
      <c r="A154" s="34"/>
      <c r="B154" s="167"/>
      <c r="C154" s="168" t="s">
        <v>173</v>
      </c>
      <c r="D154" s="168" t="s">
        <v>122</v>
      </c>
      <c r="E154" s="169" t="s">
        <v>495</v>
      </c>
      <c r="F154" s="170" t="s">
        <v>496</v>
      </c>
      <c r="G154" s="171" t="s">
        <v>139</v>
      </c>
      <c r="H154" s="172">
        <v>1</v>
      </c>
      <c r="I154" s="173"/>
      <c r="J154" s="174">
        <f>ROUND(I154*H154,2)</f>
        <v>0</v>
      </c>
      <c r="K154" s="170" t="s">
        <v>151</v>
      </c>
      <c r="L154" s="35"/>
      <c r="M154" s="175" t="s">
        <v>1</v>
      </c>
      <c r="N154" s="176" t="s">
        <v>39</v>
      </c>
      <c r="O154" s="73"/>
      <c r="P154" s="177">
        <f>O154*H154</f>
        <v>0</v>
      </c>
      <c r="Q154" s="177">
        <v>0.00068000000000000005</v>
      </c>
      <c r="R154" s="177">
        <f>Q154*H154</f>
        <v>0.00068000000000000005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126</v>
      </c>
      <c r="AT154" s="179" t="s">
        <v>122</v>
      </c>
      <c r="AU154" s="179" t="s">
        <v>84</v>
      </c>
      <c r="AY154" s="15" t="s">
        <v>119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82</v>
      </c>
      <c r="BK154" s="180">
        <f>ROUND(I154*H154,2)</f>
        <v>0</v>
      </c>
      <c r="BL154" s="15" t="s">
        <v>126</v>
      </c>
      <c r="BM154" s="179" t="s">
        <v>497</v>
      </c>
    </row>
    <row r="155" s="2" customFormat="1">
      <c r="A155" s="34"/>
      <c r="B155" s="35"/>
      <c r="C155" s="34"/>
      <c r="D155" s="181" t="s">
        <v>128</v>
      </c>
      <c r="E155" s="34"/>
      <c r="F155" s="182" t="s">
        <v>498</v>
      </c>
      <c r="G155" s="34"/>
      <c r="H155" s="34"/>
      <c r="I155" s="183"/>
      <c r="J155" s="34"/>
      <c r="K155" s="34"/>
      <c r="L155" s="35"/>
      <c r="M155" s="184"/>
      <c r="N155" s="185"/>
      <c r="O155" s="73"/>
      <c r="P155" s="73"/>
      <c r="Q155" s="73"/>
      <c r="R155" s="73"/>
      <c r="S155" s="73"/>
      <c r="T155" s="7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5" t="s">
        <v>128</v>
      </c>
      <c r="AU155" s="15" t="s">
        <v>84</v>
      </c>
    </row>
    <row r="156" s="2" customFormat="1" ht="24.15" customHeight="1">
      <c r="A156" s="34"/>
      <c r="B156" s="167"/>
      <c r="C156" s="168" t="s">
        <v>177</v>
      </c>
      <c r="D156" s="168" t="s">
        <v>122</v>
      </c>
      <c r="E156" s="169" t="s">
        <v>499</v>
      </c>
      <c r="F156" s="170" t="s">
        <v>500</v>
      </c>
      <c r="G156" s="171" t="s">
        <v>150</v>
      </c>
      <c r="H156" s="186"/>
      <c r="I156" s="173"/>
      <c r="J156" s="174">
        <f>ROUND(I156*H156,2)</f>
        <v>0</v>
      </c>
      <c r="K156" s="170" t="s">
        <v>151</v>
      </c>
      <c r="L156" s="35"/>
      <c r="M156" s="175" t="s">
        <v>1</v>
      </c>
      <c r="N156" s="176" t="s">
        <v>39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126</v>
      </c>
      <c r="AT156" s="179" t="s">
        <v>122</v>
      </c>
      <c r="AU156" s="179" t="s">
        <v>84</v>
      </c>
      <c r="AY156" s="15" t="s">
        <v>119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82</v>
      </c>
      <c r="BK156" s="180">
        <f>ROUND(I156*H156,2)</f>
        <v>0</v>
      </c>
      <c r="BL156" s="15" t="s">
        <v>126</v>
      </c>
      <c r="BM156" s="179" t="s">
        <v>501</v>
      </c>
    </row>
    <row r="157" s="2" customFormat="1">
      <c r="A157" s="34"/>
      <c r="B157" s="35"/>
      <c r="C157" s="34"/>
      <c r="D157" s="181" t="s">
        <v>128</v>
      </c>
      <c r="E157" s="34"/>
      <c r="F157" s="182" t="s">
        <v>502</v>
      </c>
      <c r="G157" s="34"/>
      <c r="H157" s="34"/>
      <c r="I157" s="183"/>
      <c r="J157" s="34"/>
      <c r="K157" s="34"/>
      <c r="L157" s="35"/>
      <c r="M157" s="184"/>
      <c r="N157" s="185"/>
      <c r="O157" s="73"/>
      <c r="P157" s="73"/>
      <c r="Q157" s="73"/>
      <c r="R157" s="73"/>
      <c r="S157" s="73"/>
      <c r="T157" s="7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5" t="s">
        <v>128</v>
      </c>
      <c r="AU157" s="15" t="s">
        <v>84</v>
      </c>
    </row>
    <row r="158" s="12" customFormat="1" ht="22.8" customHeight="1">
      <c r="A158" s="12"/>
      <c r="B158" s="154"/>
      <c r="C158" s="12"/>
      <c r="D158" s="155" t="s">
        <v>73</v>
      </c>
      <c r="E158" s="165" t="s">
        <v>503</v>
      </c>
      <c r="F158" s="165" t="s">
        <v>504</v>
      </c>
      <c r="G158" s="12"/>
      <c r="H158" s="12"/>
      <c r="I158" s="157"/>
      <c r="J158" s="166">
        <f>BK158</f>
        <v>0</v>
      </c>
      <c r="K158" s="12"/>
      <c r="L158" s="154"/>
      <c r="M158" s="159"/>
      <c r="N158" s="160"/>
      <c r="O158" s="160"/>
      <c r="P158" s="161">
        <f>SUM(P159:P168)</f>
        <v>0</v>
      </c>
      <c r="Q158" s="160"/>
      <c r="R158" s="161">
        <f>SUM(R159:R168)</f>
        <v>0.11799</v>
      </c>
      <c r="S158" s="160"/>
      <c r="T158" s="162">
        <f>SUM(T159:T168)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5" t="s">
        <v>84</v>
      </c>
      <c r="AT158" s="163" t="s">
        <v>73</v>
      </c>
      <c r="AU158" s="163" t="s">
        <v>82</v>
      </c>
      <c r="AY158" s="155" t="s">
        <v>119</v>
      </c>
      <c r="BK158" s="164">
        <f>SUM(BK159:BK168)</f>
        <v>0</v>
      </c>
    </row>
    <row r="159" s="2" customFormat="1" ht="24.15" customHeight="1">
      <c r="A159" s="34"/>
      <c r="B159" s="167"/>
      <c r="C159" s="168" t="s">
        <v>181</v>
      </c>
      <c r="D159" s="168" t="s">
        <v>122</v>
      </c>
      <c r="E159" s="169" t="s">
        <v>505</v>
      </c>
      <c r="F159" s="170" t="s">
        <v>506</v>
      </c>
      <c r="G159" s="171" t="s">
        <v>334</v>
      </c>
      <c r="H159" s="172">
        <v>22</v>
      </c>
      <c r="I159" s="173"/>
      <c r="J159" s="174">
        <f>ROUND(I159*H159,2)</f>
        <v>0</v>
      </c>
      <c r="K159" s="170" t="s">
        <v>151</v>
      </c>
      <c r="L159" s="35"/>
      <c r="M159" s="175" t="s">
        <v>1</v>
      </c>
      <c r="N159" s="176" t="s">
        <v>39</v>
      </c>
      <c r="O159" s="73"/>
      <c r="P159" s="177">
        <f>O159*H159</f>
        <v>0</v>
      </c>
      <c r="Q159" s="177">
        <v>0.00075000000000000002</v>
      </c>
      <c r="R159" s="177">
        <f>Q159*H159</f>
        <v>0.016500000000000001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126</v>
      </c>
      <c r="AT159" s="179" t="s">
        <v>122</v>
      </c>
      <c r="AU159" s="179" t="s">
        <v>84</v>
      </c>
      <c r="AY159" s="15" t="s">
        <v>119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82</v>
      </c>
      <c r="BK159" s="180">
        <f>ROUND(I159*H159,2)</f>
        <v>0</v>
      </c>
      <c r="BL159" s="15" t="s">
        <v>126</v>
      </c>
      <c r="BM159" s="179" t="s">
        <v>507</v>
      </c>
    </row>
    <row r="160" s="2" customFormat="1">
      <c r="A160" s="34"/>
      <c r="B160" s="35"/>
      <c r="C160" s="34"/>
      <c r="D160" s="181" t="s">
        <v>128</v>
      </c>
      <c r="E160" s="34"/>
      <c r="F160" s="182" t="s">
        <v>508</v>
      </c>
      <c r="G160" s="34"/>
      <c r="H160" s="34"/>
      <c r="I160" s="183"/>
      <c r="J160" s="34"/>
      <c r="K160" s="34"/>
      <c r="L160" s="35"/>
      <c r="M160" s="184"/>
      <c r="N160" s="185"/>
      <c r="O160" s="73"/>
      <c r="P160" s="73"/>
      <c r="Q160" s="73"/>
      <c r="R160" s="73"/>
      <c r="S160" s="73"/>
      <c r="T160" s="7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5" t="s">
        <v>128</v>
      </c>
      <c r="AU160" s="15" t="s">
        <v>84</v>
      </c>
    </row>
    <row r="161" s="2" customFormat="1" ht="24.15" customHeight="1">
      <c r="A161" s="34"/>
      <c r="B161" s="167"/>
      <c r="C161" s="168" t="s">
        <v>184</v>
      </c>
      <c r="D161" s="168" t="s">
        <v>122</v>
      </c>
      <c r="E161" s="169" t="s">
        <v>509</v>
      </c>
      <c r="F161" s="170" t="s">
        <v>510</v>
      </c>
      <c r="G161" s="171" t="s">
        <v>334</v>
      </c>
      <c r="H161" s="172">
        <v>30</v>
      </c>
      <c r="I161" s="173"/>
      <c r="J161" s="174">
        <f>ROUND(I161*H161,2)</f>
        <v>0</v>
      </c>
      <c r="K161" s="170" t="s">
        <v>151</v>
      </c>
      <c r="L161" s="35"/>
      <c r="M161" s="175" t="s">
        <v>1</v>
      </c>
      <c r="N161" s="176" t="s">
        <v>39</v>
      </c>
      <c r="O161" s="73"/>
      <c r="P161" s="177">
        <f>O161*H161</f>
        <v>0</v>
      </c>
      <c r="Q161" s="177">
        <v>0.0012899999999999999</v>
      </c>
      <c r="R161" s="177">
        <f>Q161*H161</f>
        <v>0.038699999999999998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126</v>
      </c>
      <c r="AT161" s="179" t="s">
        <v>122</v>
      </c>
      <c r="AU161" s="179" t="s">
        <v>84</v>
      </c>
      <c r="AY161" s="15" t="s">
        <v>119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82</v>
      </c>
      <c r="BK161" s="180">
        <f>ROUND(I161*H161,2)</f>
        <v>0</v>
      </c>
      <c r="BL161" s="15" t="s">
        <v>126</v>
      </c>
      <c r="BM161" s="179" t="s">
        <v>511</v>
      </c>
    </row>
    <row r="162" s="2" customFormat="1">
      <c r="A162" s="34"/>
      <c r="B162" s="35"/>
      <c r="C162" s="34"/>
      <c r="D162" s="181" t="s">
        <v>128</v>
      </c>
      <c r="E162" s="34"/>
      <c r="F162" s="182" t="s">
        <v>512</v>
      </c>
      <c r="G162" s="34"/>
      <c r="H162" s="34"/>
      <c r="I162" s="183"/>
      <c r="J162" s="34"/>
      <c r="K162" s="34"/>
      <c r="L162" s="35"/>
      <c r="M162" s="184"/>
      <c r="N162" s="185"/>
      <c r="O162" s="73"/>
      <c r="P162" s="73"/>
      <c r="Q162" s="73"/>
      <c r="R162" s="73"/>
      <c r="S162" s="73"/>
      <c r="T162" s="7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5" t="s">
        <v>128</v>
      </c>
      <c r="AU162" s="15" t="s">
        <v>84</v>
      </c>
    </row>
    <row r="163" s="2" customFormat="1" ht="24.15" customHeight="1">
      <c r="A163" s="34"/>
      <c r="B163" s="167"/>
      <c r="C163" s="168" t="s">
        <v>8</v>
      </c>
      <c r="D163" s="168" t="s">
        <v>122</v>
      </c>
      <c r="E163" s="169" t="s">
        <v>513</v>
      </c>
      <c r="F163" s="170" t="s">
        <v>514</v>
      </c>
      <c r="G163" s="171" t="s">
        <v>334</v>
      </c>
      <c r="H163" s="172">
        <v>39</v>
      </c>
      <c r="I163" s="173"/>
      <c r="J163" s="174">
        <f>ROUND(I163*H163,2)</f>
        <v>0</v>
      </c>
      <c r="K163" s="170" t="s">
        <v>151</v>
      </c>
      <c r="L163" s="35"/>
      <c r="M163" s="175" t="s">
        <v>1</v>
      </c>
      <c r="N163" s="176" t="s">
        <v>39</v>
      </c>
      <c r="O163" s="73"/>
      <c r="P163" s="177">
        <f>O163*H163</f>
        <v>0</v>
      </c>
      <c r="Q163" s="177">
        <v>0.0016100000000000001</v>
      </c>
      <c r="R163" s="177">
        <f>Q163*H163</f>
        <v>0.062789999999999999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126</v>
      </c>
      <c r="AT163" s="179" t="s">
        <v>122</v>
      </c>
      <c r="AU163" s="179" t="s">
        <v>84</v>
      </c>
      <c r="AY163" s="15" t="s">
        <v>119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82</v>
      </c>
      <c r="BK163" s="180">
        <f>ROUND(I163*H163,2)</f>
        <v>0</v>
      </c>
      <c r="BL163" s="15" t="s">
        <v>126</v>
      </c>
      <c r="BM163" s="179" t="s">
        <v>515</v>
      </c>
    </row>
    <row r="164" s="2" customFormat="1">
      <c r="A164" s="34"/>
      <c r="B164" s="35"/>
      <c r="C164" s="34"/>
      <c r="D164" s="181" t="s">
        <v>128</v>
      </c>
      <c r="E164" s="34"/>
      <c r="F164" s="182" t="s">
        <v>516</v>
      </c>
      <c r="G164" s="34"/>
      <c r="H164" s="34"/>
      <c r="I164" s="183"/>
      <c r="J164" s="34"/>
      <c r="K164" s="34"/>
      <c r="L164" s="35"/>
      <c r="M164" s="184"/>
      <c r="N164" s="185"/>
      <c r="O164" s="73"/>
      <c r="P164" s="73"/>
      <c r="Q164" s="73"/>
      <c r="R164" s="73"/>
      <c r="S164" s="73"/>
      <c r="T164" s="7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5" t="s">
        <v>128</v>
      </c>
      <c r="AU164" s="15" t="s">
        <v>84</v>
      </c>
    </row>
    <row r="165" s="2" customFormat="1" ht="16.5" customHeight="1">
      <c r="A165" s="34"/>
      <c r="B165" s="167"/>
      <c r="C165" s="168" t="s">
        <v>126</v>
      </c>
      <c r="D165" s="168" t="s">
        <v>122</v>
      </c>
      <c r="E165" s="169" t="s">
        <v>517</v>
      </c>
      <c r="F165" s="170" t="s">
        <v>518</v>
      </c>
      <c r="G165" s="171" t="s">
        <v>334</v>
      </c>
      <c r="H165" s="172">
        <v>91</v>
      </c>
      <c r="I165" s="173"/>
      <c r="J165" s="174">
        <f>ROUND(I165*H165,2)</f>
        <v>0</v>
      </c>
      <c r="K165" s="170" t="s">
        <v>151</v>
      </c>
      <c r="L165" s="35"/>
      <c r="M165" s="175" t="s">
        <v>1</v>
      </c>
      <c r="N165" s="176" t="s">
        <v>39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126</v>
      </c>
      <c r="AT165" s="179" t="s">
        <v>122</v>
      </c>
      <c r="AU165" s="179" t="s">
        <v>84</v>
      </c>
      <c r="AY165" s="15" t="s">
        <v>119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82</v>
      </c>
      <c r="BK165" s="180">
        <f>ROUND(I165*H165,2)</f>
        <v>0</v>
      </c>
      <c r="BL165" s="15" t="s">
        <v>126</v>
      </c>
      <c r="BM165" s="179" t="s">
        <v>519</v>
      </c>
    </row>
    <row r="166" s="2" customFormat="1">
      <c r="A166" s="34"/>
      <c r="B166" s="35"/>
      <c r="C166" s="34"/>
      <c r="D166" s="181" t="s">
        <v>128</v>
      </c>
      <c r="E166" s="34"/>
      <c r="F166" s="182" t="s">
        <v>520</v>
      </c>
      <c r="G166" s="34"/>
      <c r="H166" s="34"/>
      <c r="I166" s="183"/>
      <c r="J166" s="34"/>
      <c r="K166" s="34"/>
      <c r="L166" s="35"/>
      <c r="M166" s="184"/>
      <c r="N166" s="185"/>
      <c r="O166" s="73"/>
      <c r="P166" s="73"/>
      <c r="Q166" s="73"/>
      <c r="R166" s="73"/>
      <c r="S166" s="73"/>
      <c r="T166" s="7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5" t="s">
        <v>128</v>
      </c>
      <c r="AU166" s="15" t="s">
        <v>84</v>
      </c>
    </row>
    <row r="167" s="2" customFormat="1" ht="24.15" customHeight="1">
      <c r="A167" s="34"/>
      <c r="B167" s="167"/>
      <c r="C167" s="168" t="s">
        <v>197</v>
      </c>
      <c r="D167" s="168" t="s">
        <v>122</v>
      </c>
      <c r="E167" s="169" t="s">
        <v>521</v>
      </c>
      <c r="F167" s="170" t="s">
        <v>522</v>
      </c>
      <c r="G167" s="171" t="s">
        <v>150</v>
      </c>
      <c r="H167" s="186"/>
      <c r="I167" s="173"/>
      <c r="J167" s="174">
        <f>ROUND(I167*H167,2)</f>
        <v>0</v>
      </c>
      <c r="K167" s="170" t="s">
        <v>151</v>
      </c>
      <c r="L167" s="35"/>
      <c r="M167" s="175" t="s">
        <v>1</v>
      </c>
      <c r="N167" s="176" t="s">
        <v>39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126</v>
      </c>
      <c r="AT167" s="179" t="s">
        <v>122</v>
      </c>
      <c r="AU167" s="179" t="s">
        <v>84</v>
      </c>
      <c r="AY167" s="15" t="s">
        <v>119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82</v>
      </c>
      <c r="BK167" s="180">
        <f>ROUND(I167*H167,2)</f>
        <v>0</v>
      </c>
      <c r="BL167" s="15" t="s">
        <v>126</v>
      </c>
      <c r="BM167" s="179" t="s">
        <v>523</v>
      </c>
    </row>
    <row r="168" s="2" customFormat="1">
      <c r="A168" s="34"/>
      <c r="B168" s="35"/>
      <c r="C168" s="34"/>
      <c r="D168" s="181" t="s">
        <v>128</v>
      </c>
      <c r="E168" s="34"/>
      <c r="F168" s="182" t="s">
        <v>524</v>
      </c>
      <c r="G168" s="34"/>
      <c r="H168" s="34"/>
      <c r="I168" s="183"/>
      <c r="J168" s="34"/>
      <c r="K168" s="34"/>
      <c r="L168" s="35"/>
      <c r="M168" s="184"/>
      <c r="N168" s="185"/>
      <c r="O168" s="73"/>
      <c r="P168" s="73"/>
      <c r="Q168" s="73"/>
      <c r="R168" s="73"/>
      <c r="S168" s="73"/>
      <c r="T168" s="7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5" t="s">
        <v>128</v>
      </c>
      <c r="AU168" s="15" t="s">
        <v>84</v>
      </c>
    </row>
    <row r="169" s="12" customFormat="1" ht="22.8" customHeight="1">
      <c r="A169" s="12"/>
      <c r="B169" s="154"/>
      <c r="C169" s="12"/>
      <c r="D169" s="155" t="s">
        <v>73</v>
      </c>
      <c r="E169" s="165" t="s">
        <v>525</v>
      </c>
      <c r="F169" s="165" t="s">
        <v>526</v>
      </c>
      <c r="G169" s="12"/>
      <c r="H169" s="12"/>
      <c r="I169" s="157"/>
      <c r="J169" s="166">
        <f>BK169</f>
        <v>0</v>
      </c>
      <c r="K169" s="12"/>
      <c r="L169" s="154"/>
      <c r="M169" s="159"/>
      <c r="N169" s="160"/>
      <c r="O169" s="160"/>
      <c r="P169" s="161">
        <f>SUM(P170:P191)</f>
        <v>0</v>
      </c>
      <c r="Q169" s="160"/>
      <c r="R169" s="161">
        <f>SUM(R170:R191)</f>
        <v>0.014950000000000002</v>
      </c>
      <c r="S169" s="160"/>
      <c r="T169" s="162">
        <f>SUM(T170:T191)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5" t="s">
        <v>84</v>
      </c>
      <c r="AT169" s="163" t="s">
        <v>73</v>
      </c>
      <c r="AU169" s="163" t="s">
        <v>82</v>
      </c>
      <c r="AY169" s="155" t="s">
        <v>119</v>
      </c>
      <c r="BK169" s="164">
        <f>SUM(BK170:BK191)</f>
        <v>0</v>
      </c>
    </row>
    <row r="170" s="2" customFormat="1" ht="24.15" customHeight="1">
      <c r="A170" s="34"/>
      <c r="B170" s="167"/>
      <c r="C170" s="168" t="s">
        <v>191</v>
      </c>
      <c r="D170" s="168" t="s">
        <v>122</v>
      </c>
      <c r="E170" s="169" t="s">
        <v>527</v>
      </c>
      <c r="F170" s="170" t="s">
        <v>528</v>
      </c>
      <c r="G170" s="171" t="s">
        <v>139</v>
      </c>
      <c r="H170" s="172">
        <v>7</v>
      </c>
      <c r="I170" s="173"/>
      <c r="J170" s="174">
        <f>ROUND(I170*H170,2)</f>
        <v>0</v>
      </c>
      <c r="K170" s="170" t="s">
        <v>151</v>
      </c>
      <c r="L170" s="35"/>
      <c r="M170" s="175" t="s">
        <v>1</v>
      </c>
      <c r="N170" s="176" t="s">
        <v>39</v>
      </c>
      <c r="O170" s="73"/>
      <c r="P170" s="177">
        <f>O170*H170</f>
        <v>0</v>
      </c>
      <c r="Q170" s="177">
        <v>0.00023000000000000001</v>
      </c>
      <c r="R170" s="177">
        <f>Q170*H170</f>
        <v>0.0016100000000000001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126</v>
      </c>
      <c r="AT170" s="179" t="s">
        <v>122</v>
      </c>
      <c r="AU170" s="179" t="s">
        <v>84</v>
      </c>
      <c r="AY170" s="15" t="s">
        <v>119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82</v>
      </c>
      <c r="BK170" s="180">
        <f>ROUND(I170*H170,2)</f>
        <v>0</v>
      </c>
      <c r="BL170" s="15" t="s">
        <v>126</v>
      </c>
      <c r="BM170" s="179" t="s">
        <v>529</v>
      </c>
    </row>
    <row r="171" s="2" customFormat="1">
      <c r="A171" s="34"/>
      <c r="B171" s="35"/>
      <c r="C171" s="34"/>
      <c r="D171" s="181" t="s">
        <v>128</v>
      </c>
      <c r="E171" s="34"/>
      <c r="F171" s="182" t="s">
        <v>530</v>
      </c>
      <c r="G171" s="34"/>
      <c r="H171" s="34"/>
      <c r="I171" s="183"/>
      <c r="J171" s="34"/>
      <c r="K171" s="34"/>
      <c r="L171" s="35"/>
      <c r="M171" s="184"/>
      <c r="N171" s="185"/>
      <c r="O171" s="73"/>
      <c r="P171" s="73"/>
      <c r="Q171" s="73"/>
      <c r="R171" s="73"/>
      <c r="S171" s="73"/>
      <c r="T171" s="7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5" t="s">
        <v>128</v>
      </c>
      <c r="AU171" s="15" t="s">
        <v>84</v>
      </c>
    </row>
    <row r="172" s="2" customFormat="1" ht="16.5" customHeight="1">
      <c r="A172" s="34"/>
      <c r="B172" s="167"/>
      <c r="C172" s="168" t="s">
        <v>206</v>
      </c>
      <c r="D172" s="168" t="s">
        <v>122</v>
      </c>
      <c r="E172" s="169" t="s">
        <v>531</v>
      </c>
      <c r="F172" s="170" t="s">
        <v>532</v>
      </c>
      <c r="G172" s="171" t="s">
        <v>139</v>
      </c>
      <c r="H172" s="172">
        <v>1</v>
      </c>
      <c r="I172" s="173"/>
      <c r="J172" s="174">
        <f>ROUND(I172*H172,2)</f>
        <v>0</v>
      </c>
      <c r="K172" s="170" t="s">
        <v>1</v>
      </c>
      <c r="L172" s="35"/>
      <c r="M172" s="175" t="s">
        <v>1</v>
      </c>
      <c r="N172" s="176" t="s">
        <v>39</v>
      </c>
      <c r="O172" s="73"/>
      <c r="P172" s="177">
        <f>O172*H172</f>
        <v>0</v>
      </c>
      <c r="Q172" s="177">
        <v>0.00029999999999999997</v>
      </c>
      <c r="R172" s="177">
        <f>Q172*H172</f>
        <v>0.00029999999999999997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126</v>
      </c>
      <c r="AT172" s="179" t="s">
        <v>122</v>
      </c>
      <c r="AU172" s="179" t="s">
        <v>84</v>
      </c>
      <c r="AY172" s="15" t="s">
        <v>119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5" t="s">
        <v>82</v>
      </c>
      <c r="BK172" s="180">
        <f>ROUND(I172*H172,2)</f>
        <v>0</v>
      </c>
      <c r="BL172" s="15" t="s">
        <v>126</v>
      </c>
      <c r="BM172" s="179" t="s">
        <v>533</v>
      </c>
    </row>
    <row r="173" s="2" customFormat="1">
      <c r="A173" s="34"/>
      <c r="B173" s="35"/>
      <c r="C173" s="34"/>
      <c r="D173" s="181" t="s">
        <v>128</v>
      </c>
      <c r="E173" s="34"/>
      <c r="F173" s="182" t="s">
        <v>532</v>
      </c>
      <c r="G173" s="34"/>
      <c r="H173" s="34"/>
      <c r="I173" s="183"/>
      <c r="J173" s="34"/>
      <c r="K173" s="34"/>
      <c r="L173" s="35"/>
      <c r="M173" s="184"/>
      <c r="N173" s="185"/>
      <c r="O173" s="73"/>
      <c r="P173" s="73"/>
      <c r="Q173" s="73"/>
      <c r="R173" s="73"/>
      <c r="S173" s="73"/>
      <c r="T173" s="7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5" t="s">
        <v>128</v>
      </c>
      <c r="AU173" s="15" t="s">
        <v>84</v>
      </c>
    </row>
    <row r="174" s="2" customFormat="1" ht="24.15" customHeight="1">
      <c r="A174" s="34"/>
      <c r="B174" s="167"/>
      <c r="C174" s="168" t="s">
        <v>195</v>
      </c>
      <c r="D174" s="168" t="s">
        <v>122</v>
      </c>
      <c r="E174" s="169" t="s">
        <v>534</v>
      </c>
      <c r="F174" s="170" t="s">
        <v>535</v>
      </c>
      <c r="G174" s="171" t="s">
        <v>139</v>
      </c>
      <c r="H174" s="172">
        <v>5</v>
      </c>
      <c r="I174" s="173"/>
      <c r="J174" s="174">
        <f>ROUND(I174*H174,2)</f>
        <v>0</v>
      </c>
      <c r="K174" s="170" t="s">
        <v>151</v>
      </c>
      <c r="L174" s="35"/>
      <c r="M174" s="175" t="s">
        <v>1</v>
      </c>
      <c r="N174" s="176" t="s">
        <v>39</v>
      </c>
      <c r="O174" s="73"/>
      <c r="P174" s="177">
        <f>O174*H174</f>
        <v>0</v>
      </c>
      <c r="Q174" s="177">
        <v>0.00022000000000000001</v>
      </c>
      <c r="R174" s="177">
        <f>Q174*H174</f>
        <v>0.0011000000000000001</v>
      </c>
      <c r="S174" s="177">
        <v>0</v>
      </c>
      <c r="T174" s="17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9" t="s">
        <v>126</v>
      </c>
      <c r="AT174" s="179" t="s">
        <v>122</v>
      </c>
      <c r="AU174" s="179" t="s">
        <v>84</v>
      </c>
      <c r="AY174" s="15" t="s">
        <v>119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5" t="s">
        <v>82</v>
      </c>
      <c r="BK174" s="180">
        <f>ROUND(I174*H174,2)</f>
        <v>0</v>
      </c>
      <c r="BL174" s="15" t="s">
        <v>126</v>
      </c>
      <c r="BM174" s="179" t="s">
        <v>536</v>
      </c>
    </row>
    <row r="175" s="2" customFormat="1">
      <c r="A175" s="34"/>
      <c r="B175" s="35"/>
      <c r="C175" s="34"/>
      <c r="D175" s="181" t="s">
        <v>128</v>
      </c>
      <c r="E175" s="34"/>
      <c r="F175" s="182" t="s">
        <v>537</v>
      </c>
      <c r="G175" s="34"/>
      <c r="H175" s="34"/>
      <c r="I175" s="183"/>
      <c r="J175" s="34"/>
      <c r="K175" s="34"/>
      <c r="L175" s="35"/>
      <c r="M175" s="184"/>
      <c r="N175" s="185"/>
      <c r="O175" s="73"/>
      <c r="P175" s="73"/>
      <c r="Q175" s="73"/>
      <c r="R175" s="73"/>
      <c r="S175" s="73"/>
      <c r="T175" s="7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5" t="s">
        <v>128</v>
      </c>
      <c r="AU175" s="15" t="s">
        <v>84</v>
      </c>
    </row>
    <row r="176" s="2" customFormat="1" ht="24.15" customHeight="1">
      <c r="A176" s="34"/>
      <c r="B176" s="167"/>
      <c r="C176" s="168" t="s">
        <v>7</v>
      </c>
      <c r="D176" s="168" t="s">
        <v>122</v>
      </c>
      <c r="E176" s="169" t="s">
        <v>538</v>
      </c>
      <c r="F176" s="170" t="s">
        <v>539</v>
      </c>
      <c r="G176" s="171" t="s">
        <v>139</v>
      </c>
      <c r="H176" s="172">
        <v>1</v>
      </c>
      <c r="I176" s="173"/>
      <c r="J176" s="174">
        <f>ROUND(I176*H176,2)</f>
        <v>0</v>
      </c>
      <c r="K176" s="170" t="s">
        <v>1</v>
      </c>
      <c r="L176" s="35"/>
      <c r="M176" s="175" t="s">
        <v>1</v>
      </c>
      <c r="N176" s="176" t="s">
        <v>39</v>
      </c>
      <c r="O176" s="73"/>
      <c r="P176" s="177">
        <f>O176*H176</f>
        <v>0</v>
      </c>
      <c r="Q176" s="177">
        <v>0.0018</v>
      </c>
      <c r="R176" s="177">
        <f>Q176*H176</f>
        <v>0.0018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126</v>
      </c>
      <c r="AT176" s="179" t="s">
        <v>122</v>
      </c>
      <c r="AU176" s="179" t="s">
        <v>84</v>
      </c>
      <c r="AY176" s="15" t="s">
        <v>119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82</v>
      </c>
      <c r="BK176" s="180">
        <f>ROUND(I176*H176,2)</f>
        <v>0</v>
      </c>
      <c r="BL176" s="15" t="s">
        <v>126</v>
      </c>
      <c r="BM176" s="179" t="s">
        <v>540</v>
      </c>
    </row>
    <row r="177" s="2" customFormat="1">
      <c r="A177" s="34"/>
      <c r="B177" s="35"/>
      <c r="C177" s="34"/>
      <c r="D177" s="181" t="s">
        <v>128</v>
      </c>
      <c r="E177" s="34"/>
      <c r="F177" s="182" t="s">
        <v>539</v>
      </c>
      <c r="G177" s="34"/>
      <c r="H177" s="34"/>
      <c r="I177" s="183"/>
      <c r="J177" s="34"/>
      <c r="K177" s="34"/>
      <c r="L177" s="35"/>
      <c r="M177" s="184"/>
      <c r="N177" s="185"/>
      <c r="O177" s="73"/>
      <c r="P177" s="73"/>
      <c r="Q177" s="73"/>
      <c r="R177" s="73"/>
      <c r="S177" s="73"/>
      <c r="T177" s="7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5" t="s">
        <v>128</v>
      </c>
      <c r="AU177" s="15" t="s">
        <v>84</v>
      </c>
    </row>
    <row r="178" s="2" customFormat="1" ht="21.75" customHeight="1">
      <c r="A178" s="34"/>
      <c r="B178" s="167"/>
      <c r="C178" s="168" t="s">
        <v>200</v>
      </c>
      <c r="D178" s="168" t="s">
        <v>122</v>
      </c>
      <c r="E178" s="169" t="s">
        <v>541</v>
      </c>
      <c r="F178" s="170" t="s">
        <v>542</v>
      </c>
      <c r="G178" s="171" t="s">
        <v>139</v>
      </c>
      <c r="H178" s="172">
        <v>2</v>
      </c>
      <c r="I178" s="173"/>
      <c r="J178" s="174">
        <f>ROUND(I178*H178,2)</f>
        <v>0</v>
      </c>
      <c r="K178" s="170" t="s">
        <v>151</v>
      </c>
      <c r="L178" s="35"/>
      <c r="M178" s="175" t="s">
        <v>1</v>
      </c>
      <c r="N178" s="176" t="s">
        <v>39</v>
      </c>
      <c r="O178" s="73"/>
      <c r="P178" s="177">
        <f>O178*H178</f>
        <v>0</v>
      </c>
      <c r="Q178" s="177">
        <v>0.00034000000000000002</v>
      </c>
      <c r="R178" s="177">
        <f>Q178*H178</f>
        <v>0.00068000000000000005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126</v>
      </c>
      <c r="AT178" s="179" t="s">
        <v>122</v>
      </c>
      <c r="AU178" s="179" t="s">
        <v>84</v>
      </c>
      <c r="AY178" s="15" t="s">
        <v>119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5" t="s">
        <v>82</v>
      </c>
      <c r="BK178" s="180">
        <f>ROUND(I178*H178,2)</f>
        <v>0</v>
      </c>
      <c r="BL178" s="15" t="s">
        <v>126</v>
      </c>
      <c r="BM178" s="179" t="s">
        <v>543</v>
      </c>
    </row>
    <row r="179" s="2" customFormat="1">
      <c r="A179" s="34"/>
      <c r="B179" s="35"/>
      <c r="C179" s="34"/>
      <c r="D179" s="181" t="s">
        <v>128</v>
      </c>
      <c r="E179" s="34"/>
      <c r="F179" s="182" t="s">
        <v>544</v>
      </c>
      <c r="G179" s="34"/>
      <c r="H179" s="34"/>
      <c r="I179" s="183"/>
      <c r="J179" s="34"/>
      <c r="K179" s="34"/>
      <c r="L179" s="35"/>
      <c r="M179" s="184"/>
      <c r="N179" s="185"/>
      <c r="O179" s="73"/>
      <c r="P179" s="73"/>
      <c r="Q179" s="73"/>
      <c r="R179" s="73"/>
      <c r="S179" s="73"/>
      <c r="T179" s="7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5" t="s">
        <v>128</v>
      </c>
      <c r="AU179" s="15" t="s">
        <v>84</v>
      </c>
    </row>
    <row r="180" s="2" customFormat="1" ht="21.75" customHeight="1">
      <c r="A180" s="34"/>
      <c r="B180" s="167"/>
      <c r="C180" s="168" t="s">
        <v>221</v>
      </c>
      <c r="D180" s="168" t="s">
        <v>122</v>
      </c>
      <c r="E180" s="169" t="s">
        <v>545</v>
      </c>
      <c r="F180" s="170" t="s">
        <v>546</v>
      </c>
      <c r="G180" s="171" t="s">
        <v>139</v>
      </c>
      <c r="H180" s="172">
        <v>6</v>
      </c>
      <c r="I180" s="173"/>
      <c r="J180" s="174">
        <f>ROUND(I180*H180,2)</f>
        <v>0</v>
      </c>
      <c r="K180" s="170" t="s">
        <v>151</v>
      </c>
      <c r="L180" s="35"/>
      <c r="M180" s="175" t="s">
        <v>1</v>
      </c>
      <c r="N180" s="176" t="s">
        <v>39</v>
      </c>
      <c r="O180" s="73"/>
      <c r="P180" s="177">
        <f>O180*H180</f>
        <v>0</v>
      </c>
      <c r="Q180" s="177">
        <v>0.00050000000000000001</v>
      </c>
      <c r="R180" s="177">
        <f>Q180*H180</f>
        <v>0.0030000000000000001</v>
      </c>
      <c r="S180" s="177">
        <v>0</v>
      </c>
      <c r="T180" s="17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9" t="s">
        <v>126</v>
      </c>
      <c r="AT180" s="179" t="s">
        <v>122</v>
      </c>
      <c r="AU180" s="179" t="s">
        <v>84</v>
      </c>
      <c r="AY180" s="15" t="s">
        <v>119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5" t="s">
        <v>82</v>
      </c>
      <c r="BK180" s="180">
        <f>ROUND(I180*H180,2)</f>
        <v>0</v>
      </c>
      <c r="BL180" s="15" t="s">
        <v>126</v>
      </c>
      <c r="BM180" s="179" t="s">
        <v>547</v>
      </c>
    </row>
    <row r="181" s="2" customFormat="1">
      <c r="A181" s="34"/>
      <c r="B181" s="35"/>
      <c r="C181" s="34"/>
      <c r="D181" s="181" t="s">
        <v>128</v>
      </c>
      <c r="E181" s="34"/>
      <c r="F181" s="182" t="s">
        <v>548</v>
      </c>
      <c r="G181" s="34"/>
      <c r="H181" s="34"/>
      <c r="I181" s="183"/>
      <c r="J181" s="34"/>
      <c r="K181" s="34"/>
      <c r="L181" s="35"/>
      <c r="M181" s="184"/>
      <c r="N181" s="185"/>
      <c r="O181" s="73"/>
      <c r="P181" s="73"/>
      <c r="Q181" s="73"/>
      <c r="R181" s="73"/>
      <c r="S181" s="73"/>
      <c r="T181" s="7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5" t="s">
        <v>128</v>
      </c>
      <c r="AU181" s="15" t="s">
        <v>84</v>
      </c>
    </row>
    <row r="182" s="2" customFormat="1" ht="33" customHeight="1">
      <c r="A182" s="34"/>
      <c r="B182" s="167"/>
      <c r="C182" s="168" t="s">
        <v>204</v>
      </c>
      <c r="D182" s="168" t="s">
        <v>122</v>
      </c>
      <c r="E182" s="169" t="s">
        <v>549</v>
      </c>
      <c r="F182" s="170" t="s">
        <v>550</v>
      </c>
      <c r="G182" s="171" t="s">
        <v>139</v>
      </c>
      <c r="H182" s="172">
        <v>2</v>
      </c>
      <c r="I182" s="173"/>
      <c r="J182" s="174">
        <f>ROUND(I182*H182,2)</f>
        <v>0</v>
      </c>
      <c r="K182" s="170" t="s">
        <v>151</v>
      </c>
      <c r="L182" s="35"/>
      <c r="M182" s="175" t="s">
        <v>1</v>
      </c>
      <c r="N182" s="176" t="s">
        <v>39</v>
      </c>
      <c r="O182" s="73"/>
      <c r="P182" s="177">
        <f>O182*H182</f>
        <v>0</v>
      </c>
      <c r="Q182" s="177">
        <v>0.00055999999999999995</v>
      </c>
      <c r="R182" s="177">
        <f>Q182*H182</f>
        <v>0.0011199999999999999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126</v>
      </c>
      <c r="AT182" s="179" t="s">
        <v>122</v>
      </c>
      <c r="AU182" s="179" t="s">
        <v>84</v>
      </c>
      <c r="AY182" s="15" t="s">
        <v>119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5" t="s">
        <v>82</v>
      </c>
      <c r="BK182" s="180">
        <f>ROUND(I182*H182,2)</f>
        <v>0</v>
      </c>
      <c r="BL182" s="15" t="s">
        <v>126</v>
      </c>
      <c r="BM182" s="179" t="s">
        <v>551</v>
      </c>
    </row>
    <row r="183" s="2" customFormat="1">
      <c r="A183" s="34"/>
      <c r="B183" s="35"/>
      <c r="C183" s="34"/>
      <c r="D183" s="181" t="s">
        <v>128</v>
      </c>
      <c r="E183" s="34"/>
      <c r="F183" s="182" t="s">
        <v>552</v>
      </c>
      <c r="G183" s="34"/>
      <c r="H183" s="34"/>
      <c r="I183" s="183"/>
      <c r="J183" s="34"/>
      <c r="K183" s="34"/>
      <c r="L183" s="35"/>
      <c r="M183" s="184"/>
      <c r="N183" s="185"/>
      <c r="O183" s="73"/>
      <c r="P183" s="73"/>
      <c r="Q183" s="73"/>
      <c r="R183" s="73"/>
      <c r="S183" s="73"/>
      <c r="T183" s="7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5" t="s">
        <v>128</v>
      </c>
      <c r="AU183" s="15" t="s">
        <v>84</v>
      </c>
    </row>
    <row r="184" s="2" customFormat="1" ht="16.5" customHeight="1">
      <c r="A184" s="34"/>
      <c r="B184" s="167"/>
      <c r="C184" s="168" t="s">
        <v>229</v>
      </c>
      <c r="D184" s="168" t="s">
        <v>122</v>
      </c>
      <c r="E184" s="169" t="s">
        <v>553</v>
      </c>
      <c r="F184" s="170" t="s">
        <v>554</v>
      </c>
      <c r="G184" s="171" t="s">
        <v>139</v>
      </c>
      <c r="H184" s="172">
        <v>1</v>
      </c>
      <c r="I184" s="173"/>
      <c r="J184" s="174">
        <f>ROUND(I184*H184,2)</f>
        <v>0</v>
      </c>
      <c r="K184" s="170" t="s">
        <v>151</v>
      </c>
      <c r="L184" s="35"/>
      <c r="M184" s="175" t="s">
        <v>1</v>
      </c>
      <c r="N184" s="176" t="s">
        <v>39</v>
      </c>
      <c r="O184" s="73"/>
      <c r="P184" s="177">
        <f>O184*H184</f>
        <v>0</v>
      </c>
      <c r="Q184" s="177">
        <v>0.0031199999999999999</v>
      </c>
      <c r="R184" s="177">
        <f>Q184*H184</f>
        <v>0.0031199999999999999</v>
      </c>
      <c r="S184" s="177">
        <v>0</v>
      </c>
      <c r="T184" s="17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9" t="s">
        <v>126</v>
      </c>
      <c r="AT184" s="179" t="s">
        <v>122</v>
      </c>
      <c r="AU184" s="179" t="s">
        <v>84</v>
      </c>
      <c r="AY184" s="15" t="s">
        <v>119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5" t="s">
        <v>82</v>
      </c>
      <c r="BK184" s="180">
        <f>ROUND(I184*H184,2)</f>
        <v>0</v>
      </c>
      <c r="BL184" s="15" t="s">
        <v>126</v>
      </c>
      <c r="BM184" s="179" t="s">
        <v>555</v>
      </c>
    </row>
    <row r="185" s="2" customFormat="1">
      <c r="A185" s="34"/>
      <c r="B185" s="35"/>
      <c r="C185" s="34"/>
      <c r="D185" s="181" t="s">
        <v>128</v>
      </c>
      <c r="E185" s="34"/>
      <c r="F185" s="182" t="s">
        <v>556</v>
      </c>
      <c r="G185" s="34"/>
      <c r="H185" s="34"/>
      <c r="I185" s="183"/>
      <c r="J185" s="34"/>
      <c r="K185" s="34"/>
      <c r="L185" s="35"/>
      <c r="M185" s="184"/>
      <c r="N185" s="185"/>
      <c r="O185" s="73"/>
      <c r="P185" s="73"/>
      <c r="Q185" s="73"/>
      <c r="R185" s="73"/>
      <c r="S185" s="73"/>
      <c r="T185" s="7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5" t="s">
        <v>128</v>
      </c>
      <c r="AU185" s="15" t="s">
        <v>84</v>
      </c>
    </row>
    <row r="186" s="2" customFormat="1" ht="24.15" customHeight="1">
      <c r="A186" s="34"/>
      <c r="B186" s="167"/>
      <c r="C186" s="168" t="s">
        <v>209</v>
      </c>
      <c r="D186" s="168" t="s">
        <v>122</v>
      </c>
      <c r="E186" s="169" t="s">
        <v>557</v>
      </c>
      <c r="F186" s="170" t="s">
        <v>558</v>
      </c>
      <c r="G186" s="171" t="s">
        <v>139</v>
      </c>
      <c r="H186" s="172">
        <v>1</v>
      </c>
      <c r="I186" s="173"/>
      <c r="J186" s="174">
        <f>ROUND(I186*H186,2)</f>
        <v>0</v>
      </c>
      <c r="K186" s="170" t="s">
        <v>151</v>
      </c>
      <c r="L186" s="35"/>
      <c r="M186" s="175" t="s">
        <v>1</v>
      </c>
      <c r="N186" s="176" t="s">
        <v>39</v>
      </c>
      <c r="O186" s="73"/>
      <c r="P186" s="177">
        <f>O186*H186</f>
        <v>0</v>
      </c>
      <c r="Q186" s="177">
        <v>0.00147</v>
      </c>
      <c r="R186" s="177">
        <f>Q186*H186</f>
        <v>0.00147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126</v>
      </c>
      <c r="AT186" s="179" t="s">
        <v>122</v>
      </c>
      <c r="AU186" s="179" t="s">
        <v>84</v>
      </c>
      <c r="AY186" s="15" t="s">
        <v>119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5" t="s">
        <v>82</v>
      </c>
      <c r="BK186" s="180">
        <f>ROUND(I186*H186,2)</f>
        <v>0</v>
      </c>
      <c r="BL186" s="15" t="s">
        <v>126</v>
      </c>
      <c r="BM186" s="179" t="s">
        <v>559</v>
      </c>
    </row>
    <row r="187" s="2" customFormat="1">
      <c r="A187" s="34"/>
      <c r="B187" s="35"/>
      <c r="C187" s="34"/>
      <c r="D187" s="181" t="s">
        <v>128</v>
      </c>
      <c r="E187" s="34"/>
      <c r="F187" s="182" t="s">
        <v>560</v>
      </c>
      <c r="G187" s="34"/>
      <c r="H187" s="34"/>
      <c r="I187" s="183"/>
      <c r="J187" s="34"/>
      <c r="K187" s="34"/>
      <c r="L187" s="35"/>
      <c r="M187" s="184"/>
      <c r="N187" s="185"/>
      <c r="O187" s="73"/>
      <c r="P187" s="73"/>
      <c r="Q187" s="73"/>
      <c r="R187" s="73"/>
      <c r="S187" s="73"/>
      <c r="T187" s="7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5" t="s">
        <v>128</v>
      </c>
      <c r="AU187" s="15" t="s">
        <v>84</v>
      </c>
    </row>
    <row r="188" s="2" customFormat="1" ht="24.15" customHeight="1">
      <c r="A188" s="34"/>
      <c r="B188" s="167"/>
      <c r="C188" s="168" t="s">
        <v>238</v>
      </c>
      <c r="D188" s="168" t="s">
        <v>122</v>
      </c>
      <c r="E188" s="169" t="s">
        <v>561</v>
      </c>
      <c r="F188" s="170" t="s">
        <v>562</v>
      </c>
      <c r="G188" s="171" t="s">
        <v>139</v>
      </c>
      <c r="H188" s="172">
        <v>1</v>
      </c>
      <c r="I188" s="173"/>
      <c r="J188" s="174">
        <f>ROUND(I188*H188,2)</f>
        <v>0</v>
      </c>
      <c r="K188" s="170" t="s">
        <v>151</v>
      </c>
      <c r="L188" s="35"/>
      <c r="M188" s="175" t="s">
        <v>1</v>
      </c>
      <c r="N188" s="176" t="s">
        <v>39</v>
      </c>
      <c r="O188" s="73"/>
      <c r="P188" s="177">
        <f>O188*H188</f>
        <v>0</v>
      </c>
      <c r="Q188" s="177">
        <v>0.00075000000000000002</v>
      </c>
      <c r="R188" s="177">
        <f>Q188*H188</f>
        <v>0.00075000000000000002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126</v>
      </c>
      <c r="AT188" s="179" t="s">
        <v>122</v>
      </c>
      <c r="AU188" s="179" t="s">
        <v>84</v>
      </c>
      <c r="AY188" s="15" t="s">
        <v>119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5" t="s">
        <v>82</v>
      </c>
      <c r="BK188" s="180">
        <f>ROUND(I188*H188,2)</f>
        <v>0</v>
      </c>
      <c r="BL188" s="15" t="s">
        <v>126</v>
      </c>
      <c r="BM188" s="179" t="s">
        <v>563</v>
      </c>
    </row>
    <row r="189" s="2" customFormat="1">
      <c r="A189" s="34"/>
      <c r="B189" s="35"/>
      <c r="C189" s="34"/>
      <c r="D189" s="181" t="s">
        <v>128</v>
      </c>
      <c r="E189" s="34"/>
      <c r="F189" s="182" t="s">
        <v>564</v>
      </c>
      <c r="G189" s="34"/>
      <c r="H189" s="34"/>
      <c r="I189" s="183"/>
      <c r="J189" s="34"/>
      <c r="K189" s="34"/>
      <c r="L189" s="35"/>
      <c r="M189" s="184"/>
      <c r="N189" s="185"/>
      <c r="O189" s="73"/>
      <c r="P189" s="73"/>
      <c r="Q189" s="73"/>
      <c r="R189" s="73"/>
      <c r="S189" s="73"/>
      <c r="T189" s="7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5" t="s">
        <v>128</v>
      </c>
      <c r="AU189" s="15" t="s">
        <v>84</v>
      </c>
    </row>
    <row r="190" s="2" customFormat="1" ht="24.15" customHeight="1">
      <c r="A190" s="34"/>
      <c r="B190" s="167"/>
      <c r="C190" s="168" t="s">
        <v>213</v>
      </c>
      <c r="D190" s="168" t="s">
        <v>122</v>
      </c>
      <c r="E190" s="169" t="s">
        <v>565</v>
      </c>
      <c r="F190" s="170" t="s">
        <v>566</v>
      </c>
      <c r="G190" s="171" t="s">
        <v>150</v>
      </c>
      <c r="H190" s="186"/>
      <c r="I190" s="173"/>
      <c r="J190" s="174">
        <f>ROUND(I190*H190,2)</f>
        <v>0</v>
      </c>
      <c r="K190" s="170" t="s">
        <v>151</v>
      </c>
      <c r="L190" s="35"/>
      <c r="M190" s="175" t="s">
        <v>1</v>
      </c>
      <c r="N190" s="176" t="s">
        <v>39</v>
      </c>
      <c r="O190" s="73"/>
      <c r="P190" s="177">
        <f>O190*H190</f>
        <v>0</v>
      </c>
      <c r="Q190" s="177">
        <v>0</v>
      </c>
      <c r="R190" s="177">
        <f>Q190*H190</f>
        <v>0</v>
      </c>
      <c r="S190" s="177">
        <v>0</v>
      </c>
      <c r="T190" s="17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9" t="s">
        <v>126</v>
      </c>
      <c r="AT190" s="179" t="s">
        <v>122</v>
      </c>
      <c r="AU190" s="179" t="s">
        <v>84</v>
      </c>
      <c r="AY190" s="15" t="s">
        <v>119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5" t="s">
        <v>82</v>
      </c>
      <c r="BK190" s="180">
        <f>ROUND(I190*H190,2)</f>
        <v>0</v>
      </c>
      <c r="BL190" s="15" t="s">
        <v>126</v>
      </c>
      <c r="BM190" s="179" t="s">
        <v>567</v>
      </c>
    </row>
    <row r="191" s="2" customFormat="1">
      <c r="A191" s="34"/>
      <c r="B191" s="35"/>
      <c r="C191" s="34"/>
      <c r="D191" s="181" t="s">
        <v>128</v>
      </c>
      <c r="E191" s="34"/>
      <c r="F191" s="182" t="s">
        <v>568</v>
      </c>
      <c r="G191" s="34"/>
      <c r="H191" s="34"/>
      <c r="I191" s="183"/>
      <c r="J191" s="34"/>
      <c r="K191" s="34"/>
      <c r="L191" s="35"/>
      <c r="M191" s="184"/>
      <c r="N191" s="185"/>
      <c r="O191" s="73"/>
      <c r="P191" s="73"/>
      <c r="Q191" s="73"/>
      <c r="R191" s="73"/>
      <c r="S191" s="73"/>
      <c r="T191" s="7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5" t="s">
        <v>128</v>
      </c>
      <c r="AU191" s="15" t="s">
        <v>84</v>
      </c>
    </row>
    <row r="192" s="12" customFormat="1" ht="22.8" customHeight="1">
      <c r="A192" s="12"/>
      <c r="B192" s="154"/>
      <c r="C192" s="12"/>
      <c r="D192" s="155" t="s">
        <v>73</v>
      </c>
      <c r="E192" s="165" t="s">
        <v>569</v>
      </c>
      <c r="F192" s="165" t="s">
        <v>570</v>
      </c>
      <c r="G192" s="12"/>
      <c r="H192" s="12"/>
      <c r="I192" s="157"/>
      <c r="J192" s="166">
        <f>BK192</f>
        <v>0</v>
      </c>
      <c r="K192" s="12"/>
      <c r="L192" s="154"/>
      <c r="M192" s="159"/>
      <c r="N192" s="160"/>
      <c r="O192" s="160"/>
      <c r="P192" s="161">
        <f>SUM(P193:P254)</f>
        <v>0</v>
      </c>
      <c r="Q192" s="160"/>
      <c r="R192" s="161">
        <f>SUM(R193:R254)</f>
        <v>0.64863999999999999</v>
      </c>
      <c r="S192" s="160"/>
      <c r="T192" s="162">
        <f>SUM(T193:T254)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5" t="s">
        <v>84</v>
      </c>
      <c r="AT192" s="163" t="s">
        <v>73</v>
      </c>
      <c r="AU192" s="163" t="s">
        <v>82</v>
      </c>
      <c r="AY192" s="155" t="s">
        <v>119</v>
      </c>
      <c r="BK192" s="164">
        <f>SUM(BK193:BK254)</f>
        <v>0</v>
      </c>
    </row>
    <row r="193" s="2" customFormat="1" ht="33" customHeight="1">
      <c r="A193" s="34"/>
      <c r="B193" s="167"/>
      <c r="C193" s="168" t="s">
        <v>246</v>
      </c>
      <c r="D193" s="168" t="s">
        <v>122</v>
      </c>
      <c r="E193" s="169" t="s">
        <v>571</v>
      </c>
      <c r="F193" s="170" t="s">
        <v>572</v>
      </c>
      <c r="G193" s="171" t="s">
        <v>334</v>
      </c>
      <c r="H193" s="172">
        <v>1600</v>
      </c>
      <c r="I193" s="173"/>
      <c r="J193" s="174">
        <f>ROUND(I193*H193,2)</f>
        <v>0</v>
      </c>
      <c r="K193" s="170" t="s">
        <v>151</v>
      </c>
      <c r="L193" s="35"/>
      <c r="M193" s="175" t="s">
        <v>1</v>
      </c>
      <c r="N193" s="176" t="s">
        <v>39</v>
      </c>
      <c r="O193" s="73"/>
      <c r="P193" s="177">
        <f>O193*H193</f>
        <v>0</v>
      </c>
      <c r="Q193" s="177">
        <v>0.00011</v>
      </c>
      <c r="R193" s="177">
        <f>Q193*H193</f>
        <v>0.17600000000000002</v>
      </c>
      <c r="S193" s="177">
        <v>0</v>
      </c>
      <c r="T193" s="17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9" t="s">
        <v>126</v>
      </c>
      <c r="AT193" s="179" t="s">
        <v>122</v>
      </c>
      <c r="AU193" s="179" t="s">
        <v>84</v>
      </c>
      <c r="AY193" s="15" t="s">
        <v>119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5" t="s">
        <v>82</v>
      </c>
      <c r="BK193" s="180">
        <f>ROUND(I193*H193,2)</f>
        <v>0</v>
      </c>
      <c r="BL193" s="15" t="s">
        <v>126</v>
      </c>
      <c r="BM193" s="179" t="s">
        <v>573</v>
      </c>
    </row>
    <row r="194" s="2" customFormat="1">
      <c r="A194" s="34"/>
      <c r="B194" s="35"/>
      <c r="C194" s="34"/>
      <c r="D194" s="181" t="s">
        <v>128</v>
      </c>
      <c r="E194" s="34"/>
      <c r="F194" s="182" t="s">
        <v>574</v>
      </c>
      <c r="G194" s="34"/>
      <c r="H194" s="34"/>
      <c r="I194" s="183"/>
      <c r="J194" s="34"/>
      <c r="K194" s="34"/>
      <c r="L194" s="35"/>
      <c r="M194" s="184"/>
      <c r="N194" s="185"/>
      <c r="O194" s="73"/>
      <c r="P194" s="73"/>
      <c r="Q194" s="73"/>
      <c r="R194" s="73"/>
      <c r="S194" s="73"/>
      <c r="T194" s="7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5" t="s">
        <v>128</v>
      </c>
      <c r="AU194" s="15" t="s">
        <v>84</v>
      </c>
    </row>
    <row r="195" s="2" customFormat="1" ht="37.8" customHeight="1">
      <c r="A195" s="34"/>
      <c r="B195" s="167"/>
      <c r="C195" s="168" t="s">
        <v>217</v>
      </c>
      <c r="D195" s="168" t="s">
        <v>122</v>
      </c>
      <c r="E195" s="169" t="s">
        <v>575</v>
      </c>
      <c r="F195" s="170" t="s">
        <v>576</v>
      </c>
      <c r="G195" s="171" t="s">
        <v>125</v>
      </c>
      <c r="H195" s="172">
        <v>225</v>
      </c>
      <c r="I195" s="173"/>
      <c r="J195" s="174">
        <f>ROUND(I195*H195,2)</f>
        <v>0</v>
      </c>
      <c r="K195" s="170" t="s">
        <v>151</v>
      </c>
      <c r="L195" s="35"/>
      <c r="M195" s="175" t="s">
        <v>1</v>
      </c>
      <c r="N195" s="176" t="s">
        <v>39</v>
      </c>
      <c r="O195" s="73"/>
      <c r="P195" s="177">
        <f>O195*H195</f>
        <v>0</v>
      </c>
      <c r="Q195" s="177">
        <v>0.00174</v>
      </c>
      <c r="R195" s="177">
        <f>Q195*H195</f>
        <v>0.39150000000000001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126</v>
      </c>
      <c r="AT195" s="179" t="s">
        <v>122</v>
      </c>
      <c r="AU195" s="179" t="s">
        <v>84</v>
      </c>
      <c r="AY195" s="15" t="s">
        <v>119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82</v>
      </c>
      <c r="BK195" s="180">
        <f>ROUND(I195*H195,2)</f>
        <v>0</v>
      </c>
      <c r="BL195" s="15" t="s">
        <v>126</v>
      </c>
      <c r="BM195" s="179" t="s">
        <v>577</v>
      </c>
    </row>
    <row r="196" s="2" customFormat="1">
      <c r="A196" s="34"/>
      <c r="B196" s="35"/>
      <c r="C196" s="34"/>
      <c r="D196" s="181" t="s">
        <v>128</v>
      </c>
      <c r="E196" s="34"/>
      <c r="F196" s="182" t="s">
        <v>578</v>
      </c>
      <c r="G196" s="34"/>
      <c r="H196" s="34"/>
      <c r="I196" s="183"/>
      <c r="J196" s="34"/>
      <c r="K196" s="34"/>
      <c r="L196" s="35"/>
      <c r="M196" s="184"/>
      <c r="N196" s="185"/>
      <c r="O196" s="73"/>
      <c r="P196" s="73"/>
      <c r="Q196" s="73"/>
      <c r="R196" s="73"/>
      <c r="S196" s="73"/>
      <c r="T196" s="7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5" t="s">
        <v>128</v>
      </c>
      <c r="AU196" s="15" t="s">
        <v>84</v>
      </c>
    </row>
    <row r="197" s="2" customFormat="1" ht="21.75" customHeight="1">
      <c r="A197" s="34"/>
      <c r="B197" s="167"/>
      <c r="C197" s="168" t="s">
        <v>253</v>
      </c>
      <c r="D197" s="168" t="s">
        <v>122</v>
      </c>
      <c r="E197" s="169" t="s">
        <v>579</v>
      </c>
      <c r="F197" s="170" t="s">
        <v>580</v>
      </c>
      <c r="G197" s="171" t="s">
        <v>139</v>
      </c>
      <c r="H197" s="172">
        <v>120</v>
      </c>
      <c r="I197" s="173"/>
      <c r="J197" s="174">
        <f>ROUND(I197*H197,2)</f>
        <v>0</v>
      </c>
      <c r="K197" s="170" t="s">
        <v>151</v>
      </c>
      <c r="L197" s="35"/>
      <c r="M197" s="175" t="s">
        <v>1</v>
      </c>
      <c r="N197" s="176" t="s">
        <v>39</v>
      </c>
      <c r="O197" s="73"/>
      <c r="P197" s="177">
        <f>O197*H197</f>
        <v>0</v>
      </c>
      <c r="Q197" s="177">
        <v>0.00013999999999999999</v>
      </c>
      <c r="R197" s="177">
        <f>Q197*H197</f>
        <v>0.016799999999999999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126</v>
      </c>
      <c r="AT197" s="179" t="s">
        <v>122</v>
      </c>
      <c r="AU197" s="179" t="s">
        <v>84</v>
      </c>
      <c r="AY197" s="15" t="s">
        <v>119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5" t="s">
        <v>82</v>
      </c>
      <c r="BK197" s="180">
        <f>ROUND(I197*H197,2)</f>
        <v>0</v>
      </c>
      <c r="BL197" s="15" t="s">
        <v>126</v>
      </c>
      <c r="BM197" s="179" t="s">
        <v>581</v>
      </c>
    </row>
    <row r="198" s="2" customFormat="1">
      <c r="A198" s="34"/>
      <c r="B198" s="35"/>
      <c r="C198" s="34"/>
      <c r="D198" s="181" t="s">
        <v>128</v>
      </c>
      <c r="E198" s="34"/>
      <c r="F198" s="182" t="s">
        <v>582</v>
      </c>
      <c r="G198" s="34"/>
      <c r="H198" s="34"/>
      <c r="I198" s="183"/>
      <c r="J198" s="34"/>
      <c r="K198" s="34"/>
      <c r="L198" s="35"/>
      <c r="M198" s="184"/>
      <c r="N198" s="185"/>
      <c r="O198" s="73"/>
      <c r="P198" s="73"/>
      <c r="Q198" s="73"/>
      <c r="R198" s="73"/>
      <c r="S198" s="73"/>
      <c r="T198" s="7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5" t="s">
        <v>128</v>
      </c>
      <c r="AU198" s="15" t="s">
        <v>84</v>
      </c>
    </row>
    <row r="199" s="2" customFormat="1" ht="24.15" customHeight="1">
      <c r="A199" s="34"/>
      <c r="B199" s="167"/>
      <c r="C199" s="168" t="s">
        <v>160</v>
      </c>
      <c r="D199" s="168" t="s">
        <v>122</v>
      </c>
      <c r="E199" s="169" t="s">
        <v>583</v>
      </c>
      <c r="F199" s="170" t="s">
        <v>584</v>
      </c>
      <c r="G199" s="171" t="s">
        <v>334</v>
      </c>
      <c r="H199" s="172">
        <v>270</v>
      </c>
      <c r="I199" s="173"/>
      <c r="J199" s="174">
        <f>ROUND(I199*H199,2)</f>
        <v>0</v>
      </c>
      <c r="K199" s="170" t="s">
        <v>151</v>
      </c>
      <c r="L199" s="35"/>
      <c r="M199" s="175" t="s">
        <v>1</v>
      </c>
      <c r="N199" s="176" t="s">
        <v>39</v>
      </c>
      <c r="O199" s="73"/>
      <c r="P199" s="177">
        <f>O199*H199</f>
        <v>0</v>
      </c>
      <c r="Q199" s="177">
        <v>6.0000000000000002E-05</v>
      </c>
      <c r="R199" s="177">
        <f>Q199*H199</f>
        <v>0.016199999999999999</v>
      </c>
      <c r="S199" s="177">
        <v>0</v>
      </c>
      <c r="T199" s="17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9" t="s">
        <v>126</v>
      </c>
      <c r="AT199" s="179" t="s">
        <v>122</v>
      </c>
      <c r="AU199" s="179" t="s">
        <v>84</v>
      </c>
      <c r="AY199" s="15" t="s">
        <v>119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5" t="s">
        <v>82</v>
      </c>
      <c r="BK199" s="180">
        <f>ROUND(I199*H199,2)</f>
        <v>0</v>
      </c>
      <c r="BL199" s="15" t="s">
        <v>126</v>
      </c>
      <c r="BM199" s="179" t="s">
        <v>585</v>
      </c>
    </row>
    <row r="200" s="2" customFormat="1">
      <c r="A200" s="34"/>
      <c r="B200" s="35"/>
      <c r="C200" s="34"/>
      <c r="D200" s="181" t="s">
        <v>128</v>
      </c>
      <c r="E200" s="34"/>
      <c r="F200" s="182" t="s">
        <v>586</v>
      </c>
      <c r="G200" s="34"/>
      <c r="H200" s="34"/>
      <c r="I200" s="183"/>
      <c r="J200" s="34"/>
      <c r="K200" s="34"/>
      <c r="L200" s="35"/>
      <c r="M200" s="184"/>
      <c r="N200" s="185"/>
      <c r="O200" s="73"/>
      <c r="P200" s="73"/>
      <c r="Q200" s="73"/>
      <c r="R200" s="73"/>
      <c r="S200" s="73"/>
      <c r="T200" s="7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5" t="s">
        <v>128</v>
      </c>
      <c r="AU200" s="15" t="s">
        <v>84</v>
      </c>
    </row>
    <row r="201" s="2" customFormat="1" ht="24.15" customHeight="1">
      <c r="A201" s="34"/>
      <c r="B201" s="167"/>
      <c r="C201" s="168" t="s">
        <v>260</v>
      </c>
      <c r="D201" s="168" t="s">
        <v>122</v>
      </c>
      <c r="E201" s="169" t="s">
        <v>587</v>
      </c>
      <c r="F201" s="170" t="s">
        <v>588</v>
      </c>
      <c r="G201" s="171" t="s">
        <v>139</v>
      </c>
      <c r="H201" s="172">
        <v>75</v>
      </c>
      <c r="I201" s="173"/>
      <c r="J201" s="174">
        <f>ROUND(I201*H201,2)</f>
        <v>0</v>
      </c>
      <c r="K201" s="170" t="s">
        <v>151</v>
      </c>
      <c r="L201" s="35"/>
      <c r="M201" s="175" t="s">
        <v>1</v>
      </c>
      <c r="N201" s="176" t="s">
        <v>39</v>
      </c>
      <c r="O201" s="73"/>
      <c r="P201" s="177">
        <f>O201*H201</f>
        <v>0</v>
      </c>
      <c r="Q201" s="177">
        <v>0.00010000000000000001</v>
      </c>
      <c r="R201" s="177">
        <f>Q201*H201</f>
        <v>0.0075000000000000006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126</v>
      </c>
      <c r="AT201" s="179" t="s">
        <v>122</v>
      </c>
      <c r="AU201" s="179" t="s">
        <v>84</v>
      </c>
      <c r="AY201" s="15" t="s">
        <v>119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82</v>
      </c>
      <c r="BK201" s="180">
        <f>ROUND(I201*H201,2)</f>
        <v>0</v>
      </c>
      <c r="BL201" s="15" t="s">
        <v>126</v>
      </c>
      <c r="BM201" s="179" t="s">
        <v>589</v>
      </c>
    </row>
    <row r="202" s="2" customFormat="1">
      <c r="A202" s="34"/>
      <c r="B202" s="35"/>
      <c r="C202" s="34"/>
      <c r="D202" s="181" t="s">
        <v>128</v>
      </c>
      <c r="E202" s="34"/>
      <c r="F202" s="182" t="s">
        <v>590</v>
      </c>
      <c r="G202" s="34"/>
      <c r="H202" s="34"/>
      <c r="I202" s="183"/>
      <c r="J202" s="34"/>
      <c r="K202" s="34"/>
      <c r="L202" s="35"/>
      <c r="M202" s="184"/>
      <c r="N202" s="185"/>
      <c r="O202" s="73"/>
      <c r="P202" s="73"/>
      <c r="Q202" s="73"/>
      <c r="R202" s="73"/>
      <c r="S202" s="73"/>
      <c r="T202" s="7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5" t="s">
        <v>128</v>
      </c>
      <c r="AU202" s="15" t="s">
        <v>84</v>
      </c>
    </row>
    <row r="203" s="2" customFormat="1" ht="24.15" customHeight="1">
      <c r="A203" s="34"/>
      <c r="B203" s="167"/>
      <c r="C203" s="168" t="s">
        <v>224</v>
      </c>
      <c r="D203" s="168" t="s">
        <v>122</v>
      </c>
      <c r="E203" s="169" t="s">
        <v>591</v>
      </c>
      <c r="F203" s="170" t="s">
        <v>592</v>
      </c>
      <c r="G203" s="171" t="s">
        <v>139</v>
      </c>
      <c r="H203" s="172">
        <v>1</v>
      </c>
      <c r="I203" s="173"/>
      <c r="J203" s="174">
        <f>ROUND(I203*H203,2)</f>
        <v>0</v>
      </c>
      <c r="K203" s="170" t="s">
        <v>151</v>
      </c>
      <c r="L203" s="35"/>
      <c r="M203" s="175" t="s">
        <v>1</v>
      </c>
      <c r="N203" s="176" t="s">
        <v>39</v>
      </c>
      <c r="O203" s="73"/>
      <c r="P203" s="177">
        <f>O203*H203</f>
        <v>0</v>
      </c>
      <c r="Q203" s="177">
        <v>0.0041999999999999997</v>
      </c>
      <c r="R203" s="177">
        <f>Q203*H203</f>
        <v>0.0041999999999999997</v>
      </c>
      <c r="S203" s="177">
        <v>0</v>
      </c>
      <c r="T203" s="17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9" t="s">
        <v>126</v>
      </c>
      <c r="AT203" s="179" t="s">
        <v>122</v>
      </c>
      <c r="AU203" s="179" t="s">
        <v>84</v>
      </c>
      <c r="AY203" s="15" t="s">
        <v>119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5" t="s">
        <v>82</v>
      </c>
      <c r="BK203" s="180">
        <f>ROUND(I203*H203,2)</f>
        <v>0</v>
      </c>
      <c r="BL203" s="15" t="s">
        <v>126</v>
      </c>
      <c r="BM203" s="179" t="s">
        <v>593</v>
      </c>
    </row>
    <row r="204" s="2" customFormat="1">
      <c r="A204" s="34"/>
      <c r="B204" s="35"/>
      <c r="C204" s="34"/>
      <c r="D204" s="181" t="s">
        <v>128</v>
      </c>
      <c r="E204" s="34"/>
      <c r="F204" s="182" t="s">
        <v>594</v>
      </c>
      <c r="G204" s="34"/>
      <c r="H204" s="34"/>
      <c r="I204" s="183"/>
      <c r="J204" s="34"/>
      <c r="K204" s="34"/>
      <c r="L204" s="35"/>
      <c r="M204" s="184"/>
      <c r="N204" s="185"/>
      <c r="O204" s="73"/>
      <c r="P204" s="73"/>
      <c r="Q204" s="73"/>
      <c r="R204" s="73"/>
      <c r="S204" s="73"/>
      <c r="T204" s="7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5" t="s">
        <v>128</v>
      </c>
      <c r="AU204" s="15" t="s">
        <v>84</v>
      </c>
    </row>
    <row r="205" s="2" customFormat="1" ht="24.15" customHeight="1">
      <c r="A205" s="34"/>
      <c r="B205" s="167"/>
      <c r="C205" s="168" t="s">
        <v>268</v>
      </c>
      <c r="D205" s="168" t="s">
        <v>122</v>
      </c>
      <c r="E205" s="169" t="s">
        <v>595</v>
      </c>
      <c r="F205" s="170" t="s">
        <v>596</v>
      </c>
      <c r="G205" s="171" t="s">
        <v>139</v>
      </c>
      <c r="H205" s="172">
        <v>1</v>
      </c>
      <c r="I205" s="173"/>
      <c r="J205" s="174">
        <f>ROUND(I205*H205,2)</f>
        <v>0</v>
      </c>
      <c r="K205" s="170" t="s">
        <v>151</v>
      </c>
      <c r="L205" s="35"/>
      <c r="M205" s="175" t="s">
        <v>1</v>
      </c>
      <c r="N205" s="176" t="s">
        <v>39</v>
      </c>
      <c r="O205" s="73"/>
      <c r="P205" s="177">
        <f>O205*H205</f>
        <v>0</v>
      </c>
      <c r="Q205" s="177">
        <v>0.0071199999999999996</v>
      </c>
      <c r="R205" s="177">
        <f>Q205*H205</f>
        <v>0.0071199999999999996</v>
      </c>
      <c r="S205" s="177">
        <v>0</v>
      </c>
      <c r="T205" s="17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9" t="s">
        <v>126</v>
      </c>
      <c r="AT205" s="179" t="s">
        <v>122</v>
      </c>
      <c r="AU205" s="179" t="s">
        <v>84</v>
      </c>
      <c r="AY205" s="15" t="s">
        <v>119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5" t="s">
        <v>82</v>
      </c>
      <c r="BK205" s="180">
        <f>ROUND(I205*H205,2)</f>
        <v>0</v>
      </c>
      <c r="BL205" s="15" t="s">
        <v>126</v>
      </c>
      <c r="BM205" s="179" t="s">
        <v>597</v>
      </c>
    </row>
    <row r="206" s="2" customFormat="1">
      <c r="A206" s="34"/>
      <c r="B206" s="35"/>
      <c r="C206" s="34"/>
      <c r="D206" s="181" t="s">
        <v>128</v>
      </c>
      <c r="E206" s="34"/>
      <c r="F206" s="182" t="s">
        <v>598</v>
      </c>
      <c r="G206" s="34"/>
      <c r="H206" s="34"/>
      <c r="I206" s="183"/>
      <c r="J206" s="34"/>
      <c r="K206" s="34"/>
      <c r="L206" s="35"/>
      <c r="M206" s="184"/>
      <c r="N206" s="185"/>
      <c r="O206" s="73"/>
      <c r="P206" s="73"/>
      <c r="Q206" s="73"/>
      <c r="R206" s="73"/>
      <c r="S206" s="73"/>
      <c r="T206" s="7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5" t="s">
        <v>128</v>
      </c>
      <c r="AU206" s="15" t="s">
        <v>84</v>
      </c>
    </row>
    <row r="207" s="2" customFormat="1" ht="24.15" customHeight="1">
      <c r="A207" s="34"/>
      <c r="B207" s="167"/>
      <c r="C207" s="168" t="s">
        <v>227</v>
      </c>
      <c r="D207" s="168" t="s">
        <v>122</v>
      </c>
      <c r="E207" s="169" t="s">
        <v>599</v>
      </c>
      <c r="F207" s="170" t="s">
        <v>600</v>
      </c>
      <c r="G207" s="171" t="s">
        <v>139</v>
      </c>
      <c r="H207" s="172">
        <v>1</v>
      </c>
      <c r="I207" s="173"/>
      <c r="J207" s="174">
        <f>ROUND(I207*H207,2)</f>
        <v>0</v>
      </c>
      <c r="K207" s="170" t="s">
        <v>151</v>
      </c>
      <c r="L207" s="35"/>
      <c r="M207" s="175" t="s">
        <v>1</v>
      </c>
      <c r="N207" s="176" t="s">
        <v>39</v>
      </c>
      <c r="O207" s="73"/>
      <c r="P207" s="177">
        <f>O207*H207</f>
        <v>0</v>
      </c>
      <c r="Q207" s="177">
        <v>0.010699999999999999</v>
      </c>
      <c r="R207" s="177">
        <f>Q207*H207</f>
        <v>0.010699999999999999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126</v>
      </c>
      <c r="AT207" s="179" t="s">
        <v>122</v>
      </c>
      <c r="AU207" s="179" t="s">
        <v>84</v>
      </c>
      <c r="AY207" s="15" t="s">
        <v>119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82</v>
      </c>
      <c r="BK207" s="180">
        <f>ROUND(I207*H207,2)</f>
        <v>0</v>
      </c>
      <c r="BL207" s="15" t="s">
        <v>126</v>
      </c>
      <c r="BM207" s="179" t="s">
        <v>601</v>
      </c>
    </row>
    <row r="208" s="2" customFormat="1">
      <c r="A208" s="34"/>
      <c r="B208" s="35"/>
      <c r="C208" s="34"/>
      <c r="D208" s="181" t="s">
        <v>128</v>
      </c>
      <c r="E208" s="34"/>
      <c r="F208" s="182" t="s">
        <v>602</v>
      </c>
      <c r="G208" s="34"/>
      <c r="H208" s="34"/>
      <c r="I208" s="183"/>
      <c r="J208" s="34"/>
      <c r="K208" s="34"/>
      <c r="L208" s="35"/>
      <c r="M208" s="184"/>
      <c r="N208" s="185"/>
      <c r="O208" s="73"/>
      <c r="P208" s="73"/>
      <c r="Q208" s="73"/>
      <c r="R208" s="73"/>
      <c r="S208" s="73"/>
      <c r="T208" s="7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5" t="s">
        <v>128</v>
      </c>
      <c r="AU208" s="15" t="s">
        <v>84</v>
      </c>
    </row>
    <row r="209" s="2" customFormat="1" ht="24.15" customHeight="1">
      <c r="A209" s="34"/>
      <c r="B209" s="167"/>
      <c r="C209" s="168" t="s">
        <v>277</v>
      </c>
      <c r="D209" s="168" t="s">
        <v>122</v>
      </c>
      <c r="E209" s="169" t="s">
        <v>603</v>
      </c>
      <c r="F209" s="170" t="s">
        <v>604</v>
      </c>
      <c r="G209" s="171" t="s">
        <v>139</v>
      </c>
      <c r="H209" s="172">
        <v>1</v>
      </c>
      <c r="I209" s="173"/>
      <c r="J209" s="174">
        <f>ROUND(I209*H209,2)</f>
        <v>0</v>
      </c>
      <c r="K209" s="170" t="s">
        <v>151</v>
      </c>
      <c r="L209" s="35"/>
      <c r="M209" s="175" t="s">
        <v>1</v>
      </c>
      <c r="N209" s="176" t="s">
        <v>39</v>
      </c>
      <c r="O209" s="73"/>
      <c r="P209" s="177">
        <f>O209*H209</f>
        <v>0</v>
      </c>
      <c r="Q209" s="177">
        <v>0.015800000000000002</v>
      </c>
      <c r="R209" s="177">
        <f>Q209*H209</f>
        <v>0.015800000000000002</v>
      </c>
      <c r="S209" s="177">
        <v>0</v>
      </c>
      <c r="T209" s="17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9" t="s">
        <v>126</v>
      </c>
      <c r="AT209" s="179" t="s">
        <v>122</v>
      </c>
      <c r="AU209" s="179" t="s">
        <v>84</v>
      </c>
      <c r="AY209" s="15" t="s">
        <v>119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5" t="s">
        <v>82</v>
      </c>
      <c r="BK209" s="180">
        <f>ROUND(I209*H209,2)</f>
        <v>0</v>
      </c>
      <c r="BL209" s="15" t="s">
        <v>126</v>
      </c>
      <c r="BM209" s="179" t="s">
        <v>605</v>
      </c>
    </row>
    <row r="210" s="2" customFormat="1">
      <c r="A210" s="34"/>
      <c r="B210" s="35"/>
      <c r="C210" s="34"/>
      <c r="D210" s="181" t="s">
        <v>128</v>
      </c>
      <c r="E210" s="34"/>
      <c r="F210" s="182" t="s">
        <v>606</v>
      </c>
      <c r="G210" s="34"/>
      <c r="H210" s="34"/>
      <c r="I210" s="183"/>
      <c r="J210" s="34"/>
      <c r="K210" s="34"/>
      <c r="L210" s="35"/>
      <c r="M210" s="184"/>
      <c r="N210" s="185"/>
      <c r="O210" s="73"/>
      <c r="P210" s="73"/>
      <c r="Q210" s="73"/>
      <c r="R210" s="73"/>
      <c r="S210" s="73"/>
      <c r="T210" s="7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5" t="s">
        <v>128</v>
      </c>
      <c r="AU210" s="15" t="s">
        <v>84</v>
      </c>
    </row>
    <row r="211" s="2" customFormat="1" ht="24.15" customHeight="1">
      <c r="A211" s="34"/>
      <c r="B211" s="167"/>
      <c r="C211" s="168" t="s">
        <v>232</v>
      </c>
      <c r="D211" s="168" t="s">
        <v>122</v>
      </c>
      <c r="E211" s="169" t="s">
        <v>607</v>
      </c>
      <c r="F211" s="170" t="s">
        <v>608</v>
      </c>
      <c r="G211" s="171" t="s">
        <v>139</v>
      </c>
      <c r="H211" s="172">
        <v>6</v>
      </c>
      <c r="I211" s="173"/>
      <c r="J211" s="174">
        <f>ROUND(I211*H211,2)</f>
        <v>0</v>
      </c>
      <c r="K211" s="170" t="s">
        <v>1</v>
      </c>
      <c r="L211" s="35"/>
      <c r="M211" s="175" t="s">
        <v>1</v>
      </c>
      <c r="N211" s="176" t="s">
        <v>39</v>
      </c>
      <c r="O211" s="73"/>
      <c r="P211" s="177">
        <f>O211*H211</f>
        <v>0</v>
      </c>
      <c r="Q211" s="177">
        <v>0.00014999999999999999</v>
      </c>
      <c r="R211" s="177">
        <f>Q211*H211</f>
        <v>0.00089999999999999998</v>
      </c>
      <c r="S211" s="177">
        <v>0</v>
      </c>
      <c r="T211" s="17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9" t="s">
        <v>126</v>
      </c>
      <c r="AT211" s="179" t="s">
        <v>122</v>
      </c>
      <c r="AU211" s="179" t="s">
        <v>84</v>
      </c>
      <c r="AY211" s="15" t="s">
        <v>119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5" t="s">
        <v>82</v>
      </c>
      <c r="BK211" s="180">
        <f>ROUND(I211*H211,2)</f>
        <v>0</v>
      </c>
      <c r="BL211" s="15" t="s">
        <v>126</v>
      </c>
      <c r="BM211" s="179" t="s">
        <v>609</v>
      </c>
    </row>
    <row r="212" s="2" customFormat="1">
      <c r="A212" s="34"/>
      <c r="B212" s="35"/>
      <c r="C212" s="34"/>
      <c r="D212" s="181" t="s">
        <v>128</v>
      </c>
      <c r="E212" s="34"/>
      <c r="F212" s="182" t="s">
        <v>610</v>
      </c>
      <c r="G212" s="34"/>
      <c r="H212" s="34"/>
      <c r="I212" s="183"/>
      <c r="J212" s="34"/>
      <c r="K212" s="34"/>
      <c r="L212" s="35"/>
      <c r="M212" s="184"/>
      <c r="N212" s="185"/>
      <c r="O212" s="73"/>
      <c r="P212" s="73"/>
      <c r="Q212" s="73"/>
      <c r="R212" s="73"/>
      <c r="S212" s="73"/>
      <c r="T212" s="7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5" t="s">
        <v>128</v>
      </c>
      <c r="AU212" s="15" t="s">
        <v>84</v>
      </c>
    </row>
    <row r="213" s="2" customFormat="1" ht="24.15" customHeight="1">
      <c r="A213" s="34"/>
      <c r="B213" s="167"/>
      <c r="C213" s="168" t="s">
        <v>286</v>
      </c>
      <c r="D213" s="168" t="s">
        <v>122</v>
      </c>
      <c r="E213" s="169" t="s">
        <v>611</v>
      </c>
      <c r="F213" s="170" t="s">
        <v>612</v>
      </c>
      <c r="G213" s="171" t="s">
        <v>139</v>
      </c>
      <c r="H213" s="172">
        <v>16</v>
      </c>
      <c r="I213" s="173"/>
      <c r="J213" s="174">
        <f>ROUND(I213*H213,2)</f>
        <v>0</v>
      </c>
      <c r="K213" s="170" t="s">
        <v>151</v>
      </c>
      <c r="L213" s="35"/>
      <c r="M213" s="175" t="s">
        <v>1</v>
      </c>
      <c r="N213" s="176" t="s">
        <v>39</v>
      </c>
      <c r="O213" s="73"/>
      <c r="P213" s="177">
        <f>O213*H213</f>
        <v>0</v>
      </c>
      <c r="Q213" s="177">
        <v>0.00012</v>
      </c>
      <c r="R213" s="177">
        <f>Q213*H213</f>
        <v>0.0019200000000000001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126</v>
      </c>
      <c r="AT213" s="179" t="s">
        <v>122</v>
      </c>
      <c r="AU213" s="179" t="s">
        <v>84</v>
      </c>
      <c r="AY213" s="15" t="s">
        <v>119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82</v>
      </c>
      <c r="BK213" s="180">
        <f>ROUND(I213*H213,2)</f>
        <v>0</v>
      </c>
      <c r="BL213" s="15" t="s">
        <v>126</v>
      </c>
      <c r="BM213" s="179" t="s">
        <v>613</v>
      </c>
    </row>
    <row r="214" s="2" customFormat="1">
      <c r="A214" s="34"/>
      <c r="B214" s="35"/>
      <c r="C214" s="34"/>
      <c r="D214" s="181" t="s">
        <v>128</v>
      </c>
      <c r="E214" s="34"/>
      <c r="F214" s="182" t="s">
        <v>614</v>
      </c>
      <c r="G214" s="34"/>
      <c r="H214" s="34"/>
      <c r="I214" s="183"/>
      <c r="J214" s="34"/>
      <c r="K214" s="34"/>
      <c r="L214" s="35"/>
      <c r="M214" s="184"/>
      <c r="N214" s="185"/>
      <c r="O214" s="73"/>
      <c r="P214" s="73"/>
      <c r="Q214" s="73"/>
      <c r="R214" s="73"/>
      <c r="S214" s="73"/>
      <c r="T214" s="7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5" t="s">
        <v>128</v>
      </c>
      <c r="AU214" s="15" t="s">
        <v>84</v>
      </c>
    </row>
    <row r="215" s="2" customFormat="1" ht="16.5" customHeight="1">
      <c r="A215" s="34"/>
      <c r="B215" s="167"/>
      <c r="C215" s="168" t="s">
        <v>236</v>
      </c>
      <c r="D215" s="168" t="s">
        <v>122</v>
      </c>
      <c r="E215" s="169" t="s">
        <v>615</v>
      </c>
      <c r="F215" s="170" t="s">
        <v>616</v>
      </c>
      <c r="G215" s="171" t="s">
        <v>139</v>
      </c>
      <c r="H215" s="172">
        <v>1</v>
      </c>
      <c r="I215" s="173"/>
      <c r="J215" s="174">
        <f>ROUND(I215*H215,2)</f>
        <v>0</v>
      </c>
      <c r="K215" s="170" t="s">
        <v>1</v>
      </c>
      <c r="L215" s="35"/>
      <c r="M215" s="175" t="s">
        <v>1</v>
      </c>
      <c r="N215" s="176" t="s">
        <v>39</v>
      </c>
      <c r="O215" s="73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126</v>
      </c>
      <c r="AT215" s="179" t="s">
        <v>122</v>
      </c>
      <c r="AU215" s="179" t="s">
        <v>84</v>
      </c>
      <c r="AY215" s="15" t="s">
        <v>119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5" t="s">
        <v>82</v>
      </c>
      <c r="BK215" s="180">
        <f>ROUND(I215*H215,2)</f>
        <v>0</v>
      </c>
      <c r="BL215" s="15" t="s">
        <v>126</v>
      </c>
      <c r="BM215" s="179" t="s">
        <v>617</v>
      </c>
    </row>
    <row r="216" s="2" customFormat="1">
      <c r="A216" s="34"/>
      <c r="B216" s="35"/>
      <c r="C216" s="34"/>
      <c r="D216" s="181" t="s">
        <v>128</v>
      </c>
      <c r="E216" s="34"/>
      <c r="F216" s="182" t="s">
        <v>618</v>
      </c>
      <c r="G216" s="34"/>
      <c r="H216" s="34"/>
      <c r="I216" s="183"/>
      <c r="J216" s="34"/>
      <c r="K216" s="34"/>
      <c r="L216" s="35"/>
      <c r="M216" s="184"/>
      <c r="N216" s="185"/>
      <c r="O216" s="73"/>
      <c r="P216" s="73"/>
      <c r="Q216" s="73"/>
      <c r="R216" s="73"/>
      <c r="S216" s="73"/>
      <c r="T216" s="7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5" t="s">
        <v>128</v>
      </c>
      <c r="AU216" s="15" t="s">
        <v>84</v>
      </c>
    </row>
    <row r="217" s="2" customFormat="1" ht="16.5" customHeight="1">
      <c r="A217" s="34"/>
      <c r="B217" s="167"/>
      <c r="C217" s="168" t="s">
        <v>295</v>
      </c>
      <c r="D217" s="168" t="s">
        <v>122</v>
      </c>
      <c r="E217" s="169" t="s">
        <v>619</v>
      </c>
      <c r="F217" s="170" t="s">
        <v>620</v>
      </c>
      <c r="G217" s="171" t="s">
        <v>139</v>
      </c>
      <c r="H217" s="172">
        <v>2</v>
      </c>
      <c r="I217" s="173"/>
      <c r="J217" s="174">
        <f>ROUND(I217*H217,2)</f>
        <v>0</v>
      </c>
      <c r="K217" s="170" t="s">
        <v>1</v>
      </c>
      <c r="L217" s="35"/>
      <c r="M217" s="175" t="s">
        <v>1</v>
      </c>
      <c r="N217" s="176" t="s">
        <v>39</v>
      </c>
      <c r="O217" s="73"/>
      <c r="P217" s="177">
        <f>O217*H217</f>
        <v>0</v>
      </c>
      <c r="Q217" s="177">
        <v>0</v>
      </c>
      <c r="R217" s="177">
        <f>Q217*H217</f>
        <v>0</v>
      </c>
      <c r="S217" s="177">
        <v>0</v>
      </c>
      <c r="T217" s="17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9" t="s">
        <v>126</v>
      </c>
      <c r="AT217" s="179" t="s">
        <v>122</v>
      </c>
      <c r="AU217" s="179" t="s">
        <v>84</v>
      </c>
      <c r="AY217" s="15" t="s">
        <v>119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5" t="s">
        <v>82</v>
      </c>
      <c r="BK217" s="180">
        <f>ROUND(I217*H217,2)</f>
        <v>0</v>
      </c>
      <c r="BL217" s="15" t="s">
        <v>126</v>
      </c>
      <c r="BM217" s="179" t="s">
        <v>621</v>
      </c>
    </row>
    <row r="218" s="2" customFormat="1">
      <c r="A218" s="34"/>
      <c r="B218" s="35"/>
      <c r="C218" s="34"/>
      <c r="D218" s="181" t="s">
        <v>128</v>
      </c>
      <c r="E218" s="34"/>
      <c r="F218" s="182" t="s">
        <v>622</v>
      </c>
      <c r="G218" s="34"/>
      <c r="H218" s="34"/>
      <c r="I218" s="183"/>
      <c r="J218" s="34"/>
      <c r="K218" s="34"/>
      <c r="L218" s="35"/>
      <c r="M218" s="184"/>
      <c r="N218" s="185"/>
      <c r="O218" s="73"/>
      <c r="P218" s="73"/>
      <c r="Q218" s="73"/>
      <c r="R218" s="73"/>
      <c r="S218" s="73"/>
      <c r="T218" s="7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5" t="s">
        <v>128</v>
      </c>
      <c r="AU218" s="15" t="s">
        <v>84</v>
      </c>
    </row>
    <row r="219" s="2" customFormat="1" ht="16.5" customHeight="1">
      <c r="A219" s="34"/>
      <c r="B219" s="167"/>
      <c r="C219" s="168" t="s">
        <v>241</v>
      </c>
      <c r="D219" s="168" t="s">
        <v>122</v>
      </c>
      <c r="E219" s="169" t="s">
        <v>623</v>
      </c>
      <c r="F219" s="170" t="s">
        <v>624</v>
      </c>
      <c r="G219" s="171" t="s">
        <v>139</v>
      </c>
      <c r="H219" s="172">
        <v>6</v>
      </c>
      <c r="I219" s="173"/>
      <c r="J219" s="174">
        <f>ROUND(I219*H219,2)</f>
        <v>0</v>
      </c>
      <c r="K219" s="170" t="s">
        <v>1</v>
      </c>
      <c r="L219" s="35"/>
      <c r="M219" s="175" t="s">
        <v>1</v>
      </c>
      <c r="N219" s="176" t="s">
        <v>39</v>
      </c>
      <c r="O219" s="73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126</v>
      </c>
      <c r="AT219" s="179" t="s">
        <v>122</v>
      </c>
      <c r="AU219" s="179" t="s">
        <v>84</v>
      </c>
      <c r="AY219" s="15" t="s">
        <v>119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5" t="s">
        <v>82</v>
      </c>
      <c r="BK219" s="180">
        <f>ROUND(I219*H219,2)</f>
        <v>0</v>
      </c>
      <c r="BL219" s="15" t="s">
        <v>126</v>
      </c>
      <c r="BM219" s="179" t="s">
        <v>625</v>
      </c>
    </row>
    <row r="220" s="2" customFormat="1">
      <c r="A220" s="34"/>
      <c r="B220" s="35"/>
      <c r="C220" s="34"/>
      <c r="D220" s="181" t="s">
        <v>128</v>
      </c>
      <c r="E220" s="34"/>
      <c r="F220" s="182" t="s">
        <v>626</v>
      </c>
      <c r="G220" s="34"/>
      <c r="H220" s="34"/>
      <c r="I220" s="183"/>
      <c r="J220" s="34"/>
      <c r="K220" s="34"/>
      <c r="L220" s="35"/>
      <c r="M220" s="184"/>
      <c r="N220" s="185"/>
      <c r="O220" s="73"/>
      <c r="P220" s="73"/>
      <c r="Q220" s="73"/>
      <c r="R220" s="73"/>
      <c r="S220" s="73"/>
      <c r="T220" s="7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5" t="s">
        <v>128</v>
      </c>
      <c r="AU220" s="15" t="s">
        <v>84</v>
      </c>
    </row>
    <row r="221" s="2" customFormat="1" ht="16.5" customHeight="1">
      <c r="A221" s="34"/>
      <c r="B221" s="167"/>
      <c r="C221" s="168" t="s">
        <v>304</v>
      </c>
      <c r="D221" s="168" t="s">
        <v>122</v>
      </c>
      <c r="E221" s="169" t="s">
        <v>627</v>
      </c>
      <c r="F221" s="170" t="s">
        <v>628</v>
      </c>
      <c r="G221" s="171" t="s">
        <v>139</v>
      </c>
      <c r="H221" s="172">
        <v>2</v>
      </c>
      <c r="I221" s="173"/>
      <c r="J221" s="174">
        <f>ROUND(I221*H221,2)</f>
        <v>0</v>
      </c>
      <c r="K221" s="170" t="s">
        <v>1</v>
      </c>
      <c r="L221" s="35"/>
      <c r="M221" s="175" t="s">
        <v>1</v>
      </c>
      <c r="N221" s="176" t="s">
        <v>39</v>
      </c>
      <c r="O221" s="73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126</v>
      </c>
      <c r="AT221" s="179" t="s">
        <v>122</v>
      </c>
      <c r="AU221" s="179" t="s">
        <v>84</v>
      </c>
      <c r="AY221" s="15" t="s">
        <v>119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5" t="s">
        <v>82</v>
      </c>
      <c r="BK221" s="180">
        <f>ROUND(I221*H221,2)</f>
        <v>0</v>
      </c>
      <c r="BL221" s="15" t="s">
        <v>126</v>
      </c>
      <c r="BM221" s="179" t="s">
        <v>629</v>
      </c>
    </row>
    <row r="222" s="2" customFormat="1">
      <c r="A222" s="34"/>
      <c r="B222" s="35"/>
      <c r="C222" s="34"/>
      <c r="D222" s="181" t="s">
        <v>128</v>
      </c>
      <c r="E222" s="34"/>
      <c r="F222" s="182" t="s">
        <v>630</v>
      </c>
      <c r="G222" s="34"/>
      <c r="H222" s="34"/>
      <c r="I222" s="183"/>
      <c r="J222" s="34"/>
      <c r="K222" s="34"/>
      <c r="L222" s="35"/>
      <c r="M222" s="184"/>
      <c r="N222" s="185"/>
      <c r="O222" s="73"/>
      <c r="P222" s="73"/>
      <c r="Q222" s="73"/>
      <c r="R222" s="73"/>
      <c r="S222" s="73"/>
      <c r="T222" s="7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5" t="s">
        <v>128</v>
      </c>
      <c r="AU222" s="15" t="s">
        <v>84</v>
      </c>
    </row>
    <row r="223" s="2" customFormat="1" ht="24.15" customHeight="1">
      <c r="A223" s="34"/>
      <c r="B223" s="167"/>
      <c r="C223" s="168" t="s">
        <v>245</v>
      </c>
      <c r="D223" s="168" t="s">
        <v>122</v>
      </c>
      <c r="E223" s="169" t="s">
        <v>631</v>
      </c>
      <c r="F223" s="170" t="s">
        <v>632</v>
      </c>
      <c r="G223" s="171" t="s">
        <v>139</v>
      </c>
      <c r="H223" s="172">
        <v>2</v>
      </c>
      <c r="I223" s="173"/>
      <c r="J223" s="174">
        <f>ROUND(I223*H223,2)</f>
        <v>0</v>
      </c>
      <c r="K223" s="170" t="s">
        <v>1</v>
      </c>
      <c r="L223" s="35"/>
      <c r="M223" s="175" t="s">
        <v>1</v>
      </c>
      <c r="N223" s="176" t="s">
        <v>39</v>
      </c>
      <c r="O223" s="73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126</v>
      </c>
      <c r="AT223" s="179" t="s">
        <v>122</v>
      </c>
      <c r="AU223" s="179" t="s">
        <v>84</v>
      </c>
      <c r="AY223" s="15" t="s">
        <v>119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5" t="s">
        <v>82</v>
      </c>
      <c r="BK223" s="180">
        <f>ROUND(I223*H223,2)</f>
        <v>0</v>
      </c>
      <c r="BL223" s="15" t="s">
        <v>126</v>
      </c>
      <c r="BM223" s="179" t="s">
        <v>633</v>
      </c>
    </row>
    <row r="224" s="2" customFormat="1">
      <c r="A224" s="34"/>
      <c r="B224" s="35"/>
      <c r="C224" s="34"/>
      <c r="D224" s="181" t="s">
        <v>128</v>
      </c>
      <c r="E224" s="34"/>
      <c r="F224" s="182" t="s">
        <v>634</v>
      </c>
      <c r="G224" s="34"/>
      <c r="H224" s="34"/>
      <c r="I224" s="183"/>
      <c r="J224" s="34"/>
      <c r="K224" s="34"/>
      <c r="L224" s="35"/>
      <c r="M224" s="184"/>
      <c r="N224" s="185"/>
      <c r="O224" s="73"/>
      <c r="P224" s="73"/>
      <c r="Q224" s="73"/>
      <c r="R224" s="73"/>
      <c r="S224" s="73"/>
      <c r="T224" s="7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5" t="s">
        <v>128</v>
      </c>
      <c r="AU224" s="15" t="s">
        <v>84</v>
      </c>
    </row>
    <row r="225" s="2" customFormat="1" ht="24.15" customHeight="1">
      <c r="A225" s="34"/>
      <c r="B225" s="167"/>
      <c r="C225" s="168" t="s">
        <v>313</v>
      </c>
      <c r="D225" s="168" t="s">
        <v>122</v>
      </c>
      <c r="E225" s="169" t="s">
        <v>635</v>
      </c>
      <c r="F225" s="170" t="s">
        <v>636</v>
      </c>
      <c r="G225" s="171" t="s">
        <v>139</v>
      </c>
      <c r="H225" s="172">
        <v>1</v>
      </c>
      <c r="I225" s="173"/>
      <c r="J225" s="174">
        <f>ROUND(I225*H225,2)</f>
        <v>0</v>
      </c>
      <c r="K225" s="170" t="s">
        <v>1</v>
      </c>
      <c r="L225" s="35"/>
      <c r="M225" s="175" t="s">
        <v>1</v>
      </c>
      <c r="N225" s="176" t="s">
        <v>39</v>
      </c>
      <c r="O225" s="73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9" t="s">
        <v>126</v>
      </c>
      <c r="AT225" s="179" t="s">
        <v>122</v>
      </c>
      <c r="AU225" s="179" t="s">
        <v>84</v>
      </c>
      <c r="AY225" s="15" t="s">
        <v>119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5" t="s">
        <v>82</v>
      </c>
      <c r="BK225" s="180">
        <f>ROUND(I225*H225,2)</f>
        <v>0</v>
      </c>
      <c r="BL225" s="15" t="s">
        <v>126</v>
      </c>
      <c r="BM225" s="179" t="s">
        <v>637</v>
      </c>
    </row>
    <row r="226" s="2" customFormat="1">
      <c r="A226" s="34"/>
      <c r="B226" s="35"/>
      <c r="C226" s="34"/>
      <c r="D226" s="181" t="s">
        <v>128</v>
      </c>
      <c r="E226" s="34"/>
      <c r="F226" s="182" t="s">
        <v>638</v>
      </c>
      <c r="G226" s="34"/>
      <c r="H226" s="34"/>
      <c r="I226" s="183"/>
      <c r="J226" s="34"/>
      <c r="K226" s="34"/>
      <c r="L226" s="35"/>
      <c r="M226" s="184"/>
      <c r="N226" s="185"/>
      <c r="O226" s="73"/>
      <c r="P226" s="73"/>
      <c r="Q226" s="73"/>
      <c r="R226" s="73"/>
      <c r="S226" s="73"/>
      <c r="T226" s="7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5" t="s">
        <v>128</v>
      </c>
      <c r="AU226" s="15" t="s">
        <v>84</v>
      </c>
    </row>
    <row r="227" s="2" customFormat="1" ht="16.5" customHeight="1">
      <c r="A227" s="34"/>
      <c r="B227" s="167"/>
      <c r="C227" s="168" t="s">
        <v>249</v>
      </c>
      <c r="D227" s="168" t="s">
        <v>122</v>
      </c>
      <c r="E227" s="169" t="s">
        <v>639</v>
      </c>
      <c r="F227" s="170" t="s">
        <v>640</v>
      </c>
      <c r="G227" s="171" t="s">
        <v>139</v>
      </c>
      <c r="H227" s="172">
        <v>1</v>
      </c>
      <c r="I227" s="173"/>
      <c r="J227" s="174">
        <f>ROUND(I227*H227,2)</f>
        <v>0</v>
      </c>
      <c r="K227" s="170" t="s">
        <v>1</v>
      </c>
      <c r="L227" s="35"/>
      <c r="M227" s="175" t="s">
        <v>1</v>
      </c>
      <c r="N227" s="176" t="s">
        <v>39</v>
      </c>
      <c r="O227" s="73"/>
      <c r="P227" s="177">
        <f>O227*H227</f>
        <v>0</v>
      </c>
      <c r="Q227" s="177">
        <v>0</v>
      </c>
      <c r="R227" s="177">
        <f>Q227*H227</f>
        <v>0</v>
      </c>
      <c r="S227" s="177">
        <v>0</v>
      </c>
      <c r="T227" s="17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9" t="s">
        <v>126</v>
      </c>
      <c r="AT227" s="179" t="s">
        <v>122</v>
      </c>
      <c r="AU227" s="179" t="s">
        <v>84</v>
      </c>
      <c r="AY227" s="15" t="s">
        <v>119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5" t="s">
        <v>82</v>
      </c>
      <c r="BK227" s="180">
        <f>ROUND(I227*H227,2)</f>
        <v>0</v>
      </c>
      <c r="BL227" s="15" t="s">
        <v>126</v>
      </c>
      <c r="BM227" s="179" t="s">
        <v>641</v>
      </c>
    </row>
    <row r="228" s="2" customFormat="1">
      <c r="A228" s="34"/>
      <c r="B228" s="35"/>
      <c r="C228" s="34"/>
      <c r="D228" s="181" t="s">
        <v>128</v>
      </c>
      <c r="E228" s="34"/>
      <c r="F228" s="182" t="s">
        <v>642</v>
      </c>
      <c r="G228" s="34"/>
      <c r="H228" s="34"/>
      <c r="I228" s="183"/>
      <c r="J228" s="34"/>
      <c r="K228" s="34"/>
      <c r="L228" s="35"/>
      <c r="M228" s="184"/>
      <c r="N228" s="185"/>
      <c r="O228" s="73"/>
      <c r="P228" s="73"/>
      <c r="Q228" s="73"/>
      <c r="R228" s="73"/>
      <c r="S228" s="73"/>
      <c r="T228" s="7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5" t="s">
        <v>128</v>
      </c>
      <c r="AU228" s="15" t="s">
        <v>84</v>
      </c>
    </row>
    <row r="229" s="2" customFormat="1" ht="24.15" customHeight="1">
      <c r="A229" s="34"/>
      <c r="B229" s="167"/>
      <c r="C229" s="168" t="s">
        <v>322</v>
      </c>
      <c r="D229" s="168" t="s">
        <v>122</v>
      </c>
      <c r="E229" s="169" t="s">
        <v>643</v>
      </c>
      <c r="F229" s="170" t="s">
        <v>644</v>
      </c>
      <c r="G229" s="171" t="s">
        <v>139</v>
      </c>
      <c r="H229" s="172">
        <v>3</v>
      </c>
      <c r="I229" s="173"/>
      <c r="J229" s="174">
        <f>ROUND(I229*H229,2)</f>
        <v>0</v>
      </c>
      <c r="K229" s="170" t="s">
        <v>1</v>
      </c>
      <c r="L229" s="35"/>
      <c r="M229" s="175" t="s">
        <v>1</v>
      </c>
      <c r="N229" s="176" t="s">
        <v>39</v>
      </c>
      <c r="O229" s="73"/>
      <c r="P229" s="177">
        <f>O229*H229</f>
        <v>0</v>
      </c>
      <c r="Q229" s="177">
        <v>0</v>
      </c>
      <c r="R229" s="177">
        <f>Q229*H229</f>
        <v>0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126</v>
      </c>
      <c r="AT229" s="179" t="s">
        <v>122</v>
      </c>
      <c r="AU229" s="179" t="s">
        <v>84</v>
      </c>
      <c r="AY229" s="15" t="s">
        <v>119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5" t="s">
        <v>82</v>
      </c>
      <c r="BK229" s="180">
        <f>ROUND(I229*H229,2)</f>
        <v>0</v>
      </c>
      <c r="BL229" s="15" t="s">
        <v>126</v>
      </c>
      <c r="BM229" s="179" t="s">
        <v>645</v>
      </c>
    </row>
    <row r="230" s="2" customFormat="1">
      <c r="A230" s="34"/>
      <c r="B230" s="35"/>
      <c r="C230" s="34"/>
      <c r="D230" s="181" t="s">
        <v>128</v>
      </c>
      <c r="E230" s="34"/>
      <c r="F230" s="182" t="s">
        <v>646</v>
      </c>
      <c r="G230" s="34"/>
      <c r="H230" s="34"/>
      <c r="I230" s="183"/>
      <c r="J230" s="34"/>
      <c r="K230" s="34"/>
      <c r="L230" s="35"/>
      <c r="M230" s="184"/>
      <c r="N230" s="185"/>
      <c r="O230" s="73"/>
      <c r="P230" s="73"/>
      <c r="Q230" s="73"/>
      <c r="R230" s="73"/>
      <c r="S230" s="73"/>
      <c r="T230" s="7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5" t="s">
        <v>128</v>
      </c>
      <c r="AU230" s="15" t="s">
        <v>84</v>
      </c>
    </row>
    <row r="231" s="2" customFormat="1" ht="24.15" customHeight="1">
      <c r="A231" s="34"/>
      <c r="B231" s="167"/>
      <c r="C231" s="168" t="s">
        <v>252</v>
      </c>
      <c r="D231" s="168" t="s">
        <v>122</v>
      </c>
      <c r="E231" s="169" t="s">
        <v>647</v>
      </c>
      <c r="F231" s="170" t="s">
        <v>648</v>
      </c>
      <c r="G231" s="171" t="s">
        <v>139</v>
      </c>
      <c r="H231" s="172">
        <v>2</v>
      </c>
      <c r="I231" s="173"/>
      <c r="J231" s="174">
        <f>ROUND(I231*H231,2)</f>
        <v>0</v>
      </c>
      <c r="K231" s="170" t="s">
        <v>1</v>
      </c>
      <c r="L231" s="35"/>
      <c r="M231" s="175" t="s">
        <v>1</v>
      </c>
      <c r="N231" s="176" t="s">
        <v>39</v>
      </c>
      <c r="O231" s="73"/>
      <c r="P231" s="177">
        <f>O231*H231</f>
        <v>0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126</v>
      </c>
      <c r="AT231" s="179" t="s">
        <v>122</v>
      </c>
      <c r="AU231" s="179" t="s">
        <v>84</v>
      </c>
      <c r="AY231" s="15" t="s">
        <v>119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5" t="s">
        <v>82</v>
      </c>
      <c r="BK231" s="180">
        <f>ROUND(I231*H231,2)</f>
        <v>0</v>
      </c>
      <c r="BL231" s="15" t="s">
        <v>126</v>
      </c>
      <c r="BM231" s="179" t="s">
        <v>649</v>
      </c>
    </row>
    <row r="232" s="2" customFormat="1">
      <c r="A232" s="34"/>
      <c r="B232" s="35"/>
      <c r="C232" s="34"/>
      <c r="D232" s="181" t="s">
        <v>128</v>
      </c>
      <c r="E232" s="34"/>
      <c r="F232" s="182" t="s">
        <v>650</v>
      </c>
      <c r="G232" s="34"/>
      <c r="H232" s="34"/>
      <c r="I232" s="183"/>
      <c r="J232" s="34"/>
      <c r="K232" s="34"/>
      <c r="L232" s="35"/>
      <c r="M232" s="184"/>
      <c r="N232" s="185"/>
      <c r="O232" s="73"/>
      <c r="P232" s="73"/>
      <c r="Q232" s="73"/>
      <c r="R232" s="73"/>
      <c r="S232" s="73"/>
      <c r="T232" s="7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5" t="s">
        <v>128</v>
      </c>
      <c r="AU232" s="15" t="s">
        <v>84</v>
      </c>
    </row>
    <row r="233" s="2" customFormat="1" ht="16.5" customHeight="1">
      <c r="A233" s="34"/>
      <c r="B233" s="167"/>
      <c r="C233" s="168" t="s">
        <v>331</v>
      </c>
      <c r="D233" s="168" t="s">
        <v>122</v>
      </c>
      <c r="E233" s="169" t="s">
        <v>651</v>
      </c>
      <c r="F233" s="170" t="s">
        <v>652</v>
      </c>
      <c r="G233" s="171" t="s">
        <v>139</v>
      </c>
      <c r="H233" s="172">
        <v>5</v>
      </c>
      <c r="I233" s="173"/>
      <c r="J233" s="174">
        <f>ROUND(I233*H233,2)</f>
        <v>0</v>
      </c>
      <c r="K233" s="170" t="s">
        <v>1</v>
      </c>
      <c r="L233" s="35"/>
      <c r="M233" s="175" t="s">
        <v>1</v>
      </c>
      <c r="N233" s="176" t="s">
        <v>39</v>
      </c>
      <c r="O233" s="73"/>
      <c r="P233" s="177">
        <f>O233*H233</f>
        <v>0</v>
      </c>
      <c r="Q233" s="177">
        <v>0</v>
      </c>
      <c r="R233" s="177">
        <f>Q233*H233</f>
        <v>0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126</v>
      </c>
      <c r="AT233" s="179" t="s">
        <v>122</v>
      </c>
      <c r="AU233" s="179" t="s">
        <v>84</v>
      </c>
      <c r="AY233" s="15" t="s">
        <v>119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5" t="s">
        <v>82</v>
      </c>
      <c r="BK233" s="180">
        <f>ROUND(I233*H233,2)</f>
        <v>0</v>
      </c>
      <c r="BL233" s="15" t="s">
        <v>126</v>
      </c>
      <c r="BM233" s="179" t="s">
        <v>653</v>
      </c>
    </row>
    <row r="234" s="2" customFormat="1">
      <c r="A234" s="34"/>
      <c r="B234" s="35"/>
      <c r="C234" s="34"/>
      <c r="D234" s="181" t="s">
        <v>128</v>
      </c>
      <c r="E234" s="34"/>
      <c r="F234" s="182" t="s">
        <v>652</v>
      </c>
      <c r="G234" s="34"/>
      <c r="H234" s="34"/>
      <c r="I234" s="183"/>
      <c r="J234" s="34"/>
      <c r="K234" s="34"/>
      <c r="L234" s="35"/>
      <c r="M234" s="184"/>
      <c r="N234" s="185"/>
      <c r="O234" s="73"/>
      <c r="P234" s="73"/>
      <c r="Q234" s="73"/>
      <c r="R234" s="73"/>
      <c r="S234" s="73"/>
      <c r="T234" s="7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5" t="s">
        <v>128</v>
      </c>
      <c r="AU234" s="15" t="s">
        <v>84</v>
      </c>
    </row>
    <row r="235" s="2" customFormat="1" ht="24.15" customHeight="1">
      <c r="A235" s="34"/>
      <c r="B235" s="167"/>
      <c r="C235" s="168" t="s">
        <v>256</v>
      </c>
      <c r="D235" s="168" t="s">
        <v>122</v>
      </c>
      <c r="E235" s="169" t="s">
        <v>654</v>
      </c>
      <c r="F235" s="170" t="s">
        <v>655</v>
      </c>
      <c r="G235" s="171" t="s">
        <v>139</v>
      </c>
      <c r="H235" s="172">
        <v>2</v>
      </c>
      <c r="I235" s="173"/>
      <c r="J235" s="174">
        <f>ROUND(I235*H235,2)</f>
        <v>0</v>
      </c>
      <c r="K235" s="170" t="s">
        <v>1</v>
      </c>
      <c r="L235" s="35"/>
      <c r="M235" s="175" t="s">
        <v>1</v>
      </c>
      <c r="N235" s="176" t="s">
        <v>39</v>
      </c>
      <c r="O235" s="73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126</v>
      </c>
      <c r="AT235" s="179" t="s">
        <v>122</v>
      </c>
      <c r="AU235" s="179" t="s">
        <v>84</v>
      </c>
      <c r="AY235" s="15" t="s">
        <v>119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5" t="s">
        <v>82</v>
      </c>
      <c r="BK235" s="180">
        <f>ROUND(I235*H235,2)</f>
        <v>0</v>
      </c>
      <c r="BL235" s="15" t="s">
        <v>126</v>
      </c>
      <c r="BM235" s="179" t="s">
        <v>656</v>
      </c>
    </row>
    <row r="236" s="2" customFormat="1">
      <c r="A236" s="34"/>
      <c r="B236" s="35"/>
      <c r="C236" s="34"/>
      <c r="D236" s="181" t="s">
        <v>128</v>
      </c>
      <c r="E236" s="34"/>
      <c r="F236" s="182" t="s">
        <v>657</v>
      </c>
      <c r="G236" s="34"/>
      <c r="H236" s="34"/>
      <c r="I236" s="183"/>
      <c r="J236" s="34"/>
      <c r="K236" s="34"/>
      <c r="L236" s="35"/>
      <c r="M236" s="184"/>
      <c r="N236" s="185"/>
      <c r="O236" s="73"/>
      <c r="P236" s="73"/>
      <c r="Q236" s="73"/>
      <c r="R236" s="73"/>
      <c r="S236" s="73"/>
      <c r="T236" s="7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5" t="s">
        <v>128</v>
      </c>
      <c r="AU236" s="15" t="s">
        <v>84</v>
      </c>
    </row>
    <row r="237" s="2" customFormat="1" ht="24.15" customHeight="1">
      <c r="A237" s="34"/>
      <c r="B237" s="167"/>
      <c r="C237" s="168" t="s">
        <v>341</v>
      </c>
      <c r="D237" s="168" t="s">
        <v>122</v>
      </c>
      <c r="E237" s="169" t="s">
        <v>658</v>
      </c>
      <c r="F237" s="170" t="s">
        <v>659</v>
      </c>
      <c r="G237" s="171" t="s">
        <v>139</v>
      </c>
      <c r="H237" s="172">
        <v>2</v>
      </c>
      <c r="I237" s="173"/>
      <c r="J237" s="174">
        <f>ROUND(I237*H237,2)</f>
        <v>0</v>
      </c>
      <c r="K237" s="170" t="s">
        <v>1</v>
      </c>
      <c r="L237" s="35"/>
      <c r="M237" s="175" t="s">
        <v>1</v>
      </c>
      <c r="N237" s="176" t="s">
        <v>39</v>
      </c>
      <c r="O237" s="73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126</v>
      </c>
      <c r="AT237" s="179" t="s">
        <v>122</v>
      </c>
      <c r="AU237" s="179" t="s">
        <v>84</v>
      </c>
      <c r="AY237" s="15" t="s">
        <v>119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5" t="s">
        <v>82</v>
      </c>
      <c r="BK237" s="180">
        <f>ROUND(I237*H237,2)</f>
        <v>0</v>
      </c>
      <c r="BL237" s="15" t="s">
        <v>126</v>
      </c>
      <c r="BM237" s="179" t="s">
        <v>660</v>
      </c>
    </row>
    <row r="238" s="2" customFormat="1">
      <c r="A238" s="34"/>
      <c r="B238" s="35"/>
      <c r="C238" s="34"/>
      <c r="D238" s="181" t="s">
        <v>128</v>
      </c>
      <c r="E238" s="34"/>
      <c r="F238" s="182" t="s">
        <v>661</v>
      </c>
      <c r="G238" s="34"/>
      <c r="H238" s="34"/>
      <c r="I238" s="183"/>
      <c r="J238" s="34"/>
      <c r="K238" s="34"/>
      <c r="L238" s="35"/>
      <c r="M238" s="184"/>
      <c r="N238" s="185"/>
      <c r="O238" s="73"/>
      <c r="P238" s="73"/>
      <c r="Q238" s="73"/>
      <c r="R238" s="73"/>
      <c r="S238" s="73"/>
      <c r="T238" s="7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5" t="s">
        <v>128</v>
      </c>
      <c r="AU238" s="15" t="s">
        <v>84</v>
      </c>
    </row>
    <row r="239" s="2" customFormat="1" ht="37.8" customHeight="1">
      <c r="A239" s="34"/>
      <c r="B239" s="167"/>
      <c r="C239" s="168" t="s">
        <v>259</v>
      </c>
      <c r="D239" s="168" t="s">
        <v>122</v>
      </c>
      <c r="E239" s="169" t="s">
        <v>662</v>
      </c>
      <c r="F239" s="170" t="s">
        <v>663</v>
      </c>
      <c r="G239" s="171" t="s">
        <v>139</v>
      </c>
      <c r="H239" s="172">
        <v>1</v>
      </c>
      <c r="I239" s="173"/>
      <c r="J239" s="174">
        <f>ROUND(I239*H239,2)</f>
        <v>0</v>
      </c>
      <c r="K239" s="170" t="s">
        <v>1</v>
      </c>
      <c r="L239" s="35"/>
      <c r="M239" s="175" t="s">
        <v>1</v>
      </c>
      <c r="N239" s="176" t="s">
        <v>39</v>
      </c>
      <c r="O239" s="73"/>
      <c r="P239" s="177">
        <f>O239*H239</f>
        <v>0</v>
      </c>
      <c r="Q239" s="177">
        <v>0</v>
      </c>
      <c r="R239" s="177">
        <f>Q239*H239</f>
        <v>0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126</v>
      </c>
      <c r="AT239" s="179" t="s">
        <v>122</v>
      </c>
      <c r="AU239" s="179" t="s">
        <v>84</v>
      </c>
      <c r="AY239" s="15" t="s">
        <v>119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5" t="s">
        <v>82</v>
      </c>
      <c r="BK239" s="180">
        <f>ROUND(I239*H239,2)</f>
        <v>0</v>
      </c>
      <c r="BL239" s="15" t="s">
        <v>126</v>
      </c>
      <c r="BM239" s="179" t="s">
        <v>664</v>
      </c>
    </row>
    <row r="240" s="2" customFormat="1">
      <c r="A240" s="34"/>
      <c r="B240" s="35"/>
      <c r="C240" s="34"/>
      <c r="D240" s="181" t="s">
        <v>128</v>
      </c>
      <c r="E240" s="34"/>
      <c r="F240" s="182" t="s">
        <v>665</v>
      </c>
      <c r="G240" s="34"/>
      <c r="H240" s="34"/>
      <c r="I240" s="183"/>
      <c r="J240" s="34"/>
      <c r="K240" s="34"/>
      <c r="L240" s="35"/>
      <c r="M240" s="184"/>
      <c r="N240" s="185"/>
      <c r="O240" s="73"/>
      <c r="P240" s="73"/>
      <c r="Q240" s="73"/>
      <c r="R240" s="73"/>
      <c r="S240" s="73"/>
      <c r="T240" s="7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5" t="s">
        <v>128</v>
      </c>
      <c r="AU240" s="15" t="s">
        <v>84</v>
      </c>
    </row>
    <row r="241" s="2" customFormat="1" ht="37.8" customHeight="1">
      <c r="A241" s="34"/>
      <c r="B241" s="167"/>
      <c r="C241" s="168" t="s">
        <v>348</v>
      </c>
      <c r="D241" s="168" t="s">
        <v>122</v>
      </c>
      <c r="E241" s="169" t="s">
        <v>666</v>
      </c>
      <c r="F241" s="170" t="s">
        <v>667</v>
      </c>
      <c r="G241" s="171" t="s">
        <v>139</v>
      </c>
      <c r="H241" s="172">
        <v>1</v>
      </c>
      <c r="I241" s="173"/>
      <c r="J241" s="174">
        <f>ROUND(I241*H241,2)</f>
        <v>0</v>
      </c>
      <c r="K241" s="170" t="s">
        <v>1</v>
      </c>
      <c r="L241" s="35"/>
      <c r="M241" s="175" t="s">
        <v>1</v>
      </c>
      <c r="N241" s="176" t="s">
        <v>39</v>
      </c>
      <c r="O241" s="73"/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9" t="s">
        <v>126</v>
      </c>
      <c r="AT241" s="179" t="s">
        <v>122</v>
      </c>
      <c r="AU241" s="179" t="s">
        <v>84</v>
      </c>
      <c r="AY241" s="15" t="s">
        <v>119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5" t="s">
        <v>82</v>
      </c>
      <c r="BK241" s="180">
        <f>ROUND(I241*H241,2)</f>
        <v>0</v>
      </c>
      <c r="BL241" s="15" t="s">
        <v>126</v>
      </c>
      <c r="BM241" s="179" t="s">
        <v>668</v>
      </c>
    </row>
    <row r="242" s="2" customFormat="1">
      <c r="A242" s="34"/>
      <c r="B242" s="35"/>
      <c r="C242" s="34"/>
      <c r="D242" s="181" t="s">
        <v>128</v>
      </c>
      <c r="E242" s="34"/>
      <c r="F242" s="182" t="s">
        <v>669</v>
      </c>
      <c r="G242" s="34"/>
      <c r="H242" s="34"/>
      <c r="I242" s="183"/>
      <c r="J242" s="34"/>
      <c r="K242" s="34"/>
      <c r="L242" s="35"/>
      <c r="M242" s="184"/>
      <c r="N242" s="185"/>
      <c r="O242" s="73"/>
      <c r="P242" s="73"/>
      <c r="Q242" s="73"/>
      <c r="R242" s="73"/>
      <c r="S242" s="73"/>
      <c r="T242" s="7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5" t="s">
        <v>128</v>
      </c>
      <c r="AU242" s="15" t="s">
        <v>84</v>
      </c>
    </row>
    <row r="243" s="2" customFormat="1" ht="24.15" customHeight="1">
      <c r="A243" s="34"/>
      <c r="B243" s="167"/>
      <c r="C243" s="168" t="s">
        <v>263</v>
      </c>
      <c r="D243" s="168" t="s">
        <v>122</v>
      </c>
      <c r="E243" s="169" t="s">
        <v>670</v>
      </c>
      <c r="F243" s="170" t="s">
        <v>671</v>
      </c>
      <c r="G243" s="171" t="s">
        <v>139</v>
      </c>
      <c r="H243" s="172">
        <v>36</v>
      </c>
      <c r="I243" s="173"/>
      <c r="J243" s="174">
        <f>ROUND(I243*H243,2)</f>
        <v>0</v>
      </c>
      <c r="K243" s="170" t="s">
        <v>1</v>
      </c>
      <c r="L243" s="35"/>
      <c r="M243" s="175" t="s">
        <v>1</v>
      </c>
      <c r="N243" s="176" t="s">
        <v>39</v>
      </c>
      <c r="O243" s="73"/>
      <c r="P243" s="177">
        <f>O243*H243</f>
        <v>0</v>
      </c>
      <c r="Q243" s="177">
        <v>0</v>
      </c>
      <c r="R243" s="177">
        <f>Q243*H243</f>
        <v>0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126</v>
      </c>
      <c r="AT243" s="179" t="s">
        <v>122</v>
      </c>
      <c r="AU243" s="179" t="s">
        <v>84</v>
      </c>
      <c r="AY243" s="15" t="s">
        <v>119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5" t="s">
        <v>82</v>
      </c>
      <c r="BK243" s="180">
        <f>ROUND(I243*H243,2)</f>
        <v>0</v>
      </c>
      <c r="BL243" s="15" t="s">
        <v>126</v>
      </c>
      <c r="BM243" s="179" t="s">
        <v>672</v>
      </c>
    </row>
    <row r="244" s="2" customFormat="1">
      <c r="A244" s="34"/>
      <c r="B244" s="35"/>
      <c r="C244" s="34"/>
      <c r="D244" s="181" t="s">
        <v>128</v>
      </c>
      <c r="E244" s="34"/>
      <c r="F244" s="182" t="s">
        <v>671</v>
      </c>
      <c r="G244" s="34"/>
      <c r="H244" s="34"/>
      <c r="I244" s="183"/>
      <c r="J244" s="34"/>
      <c r="K244" s="34"/>
      <c r="L244" s="35"/>
      <c r="M244" s="184"/>
      <c r="N244" s="185"/>
      <c r="O244" s="73"/>
      <c r="P244" s="73"/>
      <c r="Q244" s="73"/>
      <c r="R244" s="73"/>
      <c r="S244" s="73"/>
      <c r="T244" s="7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5" t="s">
        <v>128</v>
      </c>
      <c r="AU244" s="15" t="s">
        <v>84</v>
      </c>
    </row>
    <row r="245" s="2" customFormat="1" ht="24.15" customHeight="1">
      <c r="A245" s="34"/>
      <c r="B245" s="167"/>
      <c r="C245" s="168" t="s">
        <v>355</v>
      </c>
      <c r="D245" s="168" t="s">
        <v>122</v>
      </c>
      <c r="E245" s="169" t="s">
        <v>673</v>
      </c>
      <c r="F245" s="170" t="s">
        <v>674</v>
      </c>
      <c r="G245" s="171" t="s">
        <v>139</v>
      </c>
      <c r="H245" s="172">
        <v>4</v>
      </c>
      <c r="I245" s="173"/>
      <c r="J245" s="174">
        <f>ROUND(I245*H245,2)</f>
        <v>0</v>
      </c>
      <c r="K245" s="170" t="s">
        <v>1</v>
      </c>
      <c r="L245" s="35"/>
      <c r="M245" s="175" t="s">
        <v>1</v>
      </c>
      <c r="N245" s="176" t="s">
        <v>39</v>
      </c>
      <c r="O245" s="73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126</v>
      </c>
      <c r="AT245" s="179" t="s">
        <v>122</v>
      </c>
      <c r="AU245" s="179" t="s">
        <v>84</v>
      </c>
      <c r="AY245" s="15" t="s">
        <v>119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5" t="s">
        <v>82</v>
      </c>
      <c r="BK245" s="180">
        <f>ROUND(I245*H245,2)</f>
        <v>0</v>
      </c>
      <c r="BL245" s="15" t="s">
        <v>126</v>
      </c>
      <c r="BM245" s="179" t="s">
        <v>675</v>
      </c>
    </row>
    <row r="246" s="2" customFormat="1">
      <c r="A246" s="34"/>
      <c r="B246" s="35"/>
      <c r="C246" s="34"/>
      <c r="D246" s="181" t="s">
        <v>128</v>
      </c>
      <c r="E246" s="34"/>
      <c r="F246" s="182" t="s">
        <v>674</v>
      </c>
      <c r="G246" s="34"/>
      <c r="H246" s="34"/>
      <c r="I246" s="183"/>
      <c r="J246" s="34"/>
      <c r="K246" s="34"/>
      <c r="L246" s="35"/>
      <c r="M246" s="184"/>
      <c r="N246" s="185"/>
      <c r="O246" s="73"/>
      <c r="P246" s="73"/>
      <c r="Q246" s="73"/>
      <c r="R246" s="73"/>
      <c r="S246" s="73"/>
      <c r="T246" s="74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5" t="s">
        <v>128</v>
      </c>
      <c r="AU246" s="15" t="s">
        <v>84</v>
      </c>
    </row>
    <row r="247" s="2" customFormat="1" ht="16.5" customHeight="1">
      <c r="A247" s="34"/>
      <c r="B247" s="167"/>
      <c r="C247" s="168" t="s">
        <v>266</v>
      </c>
      <c r="D247" s="168" t="s">
        <v>122</v>
      </c>
      <c r="E247" s="169" t="s">
        <v>676</v>
      </c>
      <c r="F247" s="170" t="s">
        <v>677</v>
      </c>
      <c r="G247" s="171" t="s">
        <v>678</v>
      </c>
      <c r="H247" s="172">
        <v>80</v>
      </c>
      <c r="I247" s="173"/>
      <c r="J247" s="174">
        <f>ROUND(I247*H247,2)</f>
        <v>0</v>
      </c>
      <c r="K247" s="170" t="s">
        <v>1</v>
      </c>
      <c r="L247" s="35"/>
      <c r="M247" s="175" t="s">
        <v>1</v>
      </c>
      <c r="N247" s="176" t="s">
        <v>39</v>
      </c>
      <c r="O247" s="73"/>
      <c r="P247" s="177">
        <f>O247*H247</f>
        <v>0</v>
      </c>
      <c r="Q247" s="177">
        <v>0</v>
      </c>
      <c r="R247" s="177">
        <f>Q247*H247</f>
        <v>0</v>
      </c>
      <c r="S247" s="177">
        <v>0</v>
      </c>
      <c r="T247" s="17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79" t="s">
        <v>126</v>
      </c>
      <c r="AT247" s="179" t="s">
        <v>122</v>
      </c>
      <c r="AU247" s="179" t="s">
        <v>84</v>
      </c>
      <c r="AY247" s="15" t="s">
        <v>119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5" t="s">
        <v>82</v>
      </c>
      <c r="BK247" s="180">
        <f>ROUND(I247*H247,2)</f>
        <v>0</v>
      </c>
      <c r="BL247" s="15" t="s">
        <v>126</v>
      </c>
      <c r="BM247" s="179" t="s">
        <v>679</v>
      </c>
    </row>
    <row r="248" s="2" customFormat="1">
      <c r="A248" s="34"/>
      <c r="B248" s="35"/>
      <c r="C248" s="34"/>
      <c r="D248" s="181" t="s">
        <v>128</v>
      </c>
      <c r="E248" s="34"/>
      <c r="F248" s="182" t="s">
        <v>677</v>
      </c>
      <c r="G248" s="34"/>
      <c r="H248" s="34"/>
      <c r="I248" s="183"/>
      <c r="J248" s="34"/>
      <c r="K248" s="34"/>
      <c r="L248" s="35"/>
      <c r="M248" s="184"/>
      <c r="N248" s="185"/>
      <c r="O248" s="73"/>
      <c r="P248" s="73"/>
      <c r="Q248" s="73"/>
      <c r="R248" s="73"/>
      <c r="S248" s="73"/>
      <c r="T248" s="7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5" t="s">
        <v>128</v>
      </c>
      <c r="AU248" s="15" t="s">
        <v>84</v>
      </c>
    </row>
    <row r="249" s="2" customFormat="1" ht="24.15" customHeight="1">
      <c r="A249" s="34"/>
      <c r="B249" s="167"/>
      <c r="C249" s="168" t="s">
        <v>362</v>
      </c>
      <c r="D249" s="168" t="s">
        <v>122</v>
      </c>
      <c r="E249" s="169" t="s">
        <v>680</v>
      </c>
      <c r="F249" s="170" t="s">
        <v>681</v>
      </c>
      <c r="G249" s="171" t="s">
        <v>139</v>
      </c>
      <c r="H249" s="172">
        <v>1</v>
      </c>
      <c r="I249" s="173"/>
      <c r="J249" s="174">
        <f>ROUND(I249*H249,2)</f>
        <v>0</v>
      </c>
      <c r="K249" s="170" t="s">
        <v>1</v>
      </c>
      <c r="L249" s="35"/>
      <c r="M249" s="175" t="s">
        <v>1</v>
      </c>
      <c r="N249" s="176" t="s">
        <v>39</v>
      </c>
      <c r="O249" s="73"/>
      <c r="P249" s="177">
        <f>O249*H249</f>
        <v>0</v>
      </c>
      <c r="Q249" s="177">
        <v>0</v>
      </c>
      <c r="R249" s="177">
        <f>Q249*H249</f>
        <v>0</v>
      </c>
      <c r="S249" s="177">
        <v>0</v>
      </c>
      <c r="T249" s="17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9" t="s">
        <v>126</v>
      </c>
      <c r="AT249" s="179" t="s">
        <v>122</v>
      </c>
      <c r="AU249" s="179" t="s">
        <v>84</v>
      </c>
      <c r="AY249" s="15" t="s">
        <v>119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5" t="s">
        <v>82</v>
      </c>
      <c r="BK249" s="180">
        <f>ROUND(I249*H249,2)</f>
        <v>0</v>
      </c>
      <c r="BL249" s="15" t="s">
        <v>126</v>
      </c>
      <c r="BM249" s="179" t="s">
        <v>682</v>
      </c>
    </row>
    <row r="250" s="2" customFormat="1">
      <c r="A250" s="34"/>
      <c r="B250" s="35"/>
      <c r="C250" s="34"/>
      <c r="D250" s="181" t="s">
        <v>128</v>
      </c>
      <c r="E250" s="34"/>
      <c r="F250" s="182" t="s">
        <v>681</v>
      </c>
      <c r="G250" s="34"/>
      <c r="H250" s="34"/>
      <c r="I250" s="183"/>
      <c r="J250" s="34"/>
      <c r="K250" s="34"/>
      <c r="L250" s="35"/>
      <c r="M250" s="184"/>
      <c r="N250" s="185"/>
      <c r="O250" s="73"/>
      <c r="P250" s="73"/>
      <c r="Q250" s="73"/>
      <c r="R250" s="73"/>
      <c r="S250" s="73"/>
      <c r="T250" s="7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5" t="s">
        <v>128</v>
      </c>
      <c r="AU250" s="15" t="s">
        <v>84</v>
      </c>
    </row>
    <row r="251" s="2" customFormat="1" ht="24.15" customHeight="1">
      <c r="A251" s="34"/>
      <c r="B251" s="167"/>
      <c r="C251" s="168" t="s">
        <v>271</v>
      </c>
      <c r="D251" s="168" t="s">
        <v>122</v>
      </c>
      <c r="E251" s="169" t="s">
        <v>683</v>
      </c>
      <c r="F251" s="170" t="s">
        <v>684</v>
      </c>
      <c r="G251" s="171" t="s">
        <v>139</v>
      </c>
      <c r="H251" s="172">
        <v>1</v>
      </c>
      <c r="I251" s="173"/>
      <c r="J251" s="174">
        <f>ROUND(I251*H251,2)</f>
        <v>0</v>
      </c>
      <c r="K251" s="170" t="s">
        <v>1</v>
      </c>
      <c r="L251" s="35"/>
      <c r="M251" s="175" t="s">
        <v>1</v>
      </c>
      <c r="N251" s="176" t="s">
        <v>39</v>
      </c>
      <c r="O251" s="73"/>
      <c r="P251" s="177">
        <f>O251*H251</f>
        <v>0</v>
      </c>
      <c r="Q251" s="177">
        <v>0</v>
      </c>
      <c r="R251" s="177">
        <f>Q251*H251</f>
        <v>0</v>
      </c>
      <c r="S251" s="177">
        <v>0</v>
      </c>
      <c r="T251" s="17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126</v>
      </c>
      <c r="AT251" s="179" t="s">
        <v>122</v>
      </c>
      <c r="AU251" s="179" t="s">
        <v>84</v>
      </c>
      <c r="AY251" s="15" t="s">
        <v>119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15" t="s">
        <v>82</v>
      </c>
      <c r="BK251" s="180">
        <f>ROUND(I251*H251,2)</f>
        <v>0</v>
      </c>
      <c r="BL251" s="15" t="s">
        <v>126</v>
      </c>
      <c r="BM251" s="179" t="s">
        <v>685</v>
      </c>
    </row>
    <row r="252" s="2" customFormat="1">
      <c r="A252" s="34"/>
      <c r="B252" s="35"/>
      <c r="C252" s="34"/>
      <c r="D252" s="181" t="s">
        <v>128</v>
      </c>
      <c r="E252" s="34"/>
      <c r="F252" s="182" t="s">
        <v>684</v>
      </c>
      <c r="G252" s="34"/>
      <c r="H252" s="34"/>
      <c r="I252" s="183"/>
      <c r="J252" s="34"/>
      <c r="K252" s="34"/>
      <c r="L252" s="35"/>
      <c r="M252" s="184"/>
      <c r="N252" s="185"/>
      <c r="O252" s="73"/>
      <c r="P252" s="73"/>
      <c r="Q252" s="73"/>
      <c r="R252" s="73"/>
      <c r="S252" s="73"/>
      <c r="T252" s="7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5" t="s">
        <v>128</v>
      </c>
      <c r="AU252" s="15" t="s">
        <v>84</v>
      </c>
    </row>
    <row r="253" s="2" customFormat="1" ht="24.15" customHeight="1">
      <c r="A253" s="34"/>
      <c r="B253" s="167"/>
      <c r="C253" s="168" t="s">
        <v>369</v>
      </c>
      <c r="D253" s="168" t="s">
        <v>122</v>
      </c>
      <c r="E253" s="169" t="s">
        <v>686</v>
      </c>
      <c r="F253" s="170" t="s">
        <v>687</v>
      </c>
      <c r="G253" s="171" t="s">
        <v>150</v>
      </c>
      <c r="H253" s="186"/>
      <c r="I253" s="173"/>
      <c r="J253" s="174">
        <f>ROUND(I253*H253,2)</f>
        <v>0</v>
      </c>
      <c r="K253" s="170" t="s">
        <v>151</v>
      </c>
      <c r="L253" s="35"/>
      <c r="M253" s="175" t="s">
        <v>1</v>
      </c>
      <c r="N253" s="176" t="s">
        <v>39</v>
      </c>
      <c r="O253" s="73"/>
      <c r="P253" s="177">
        <f>O253*H253</f>
        <v>0</v>
      </c>
      <c r="Q253" s="177">
        <v>0</v>
      </c>
      <c r="R253" s="177">
        <f>Q253*H253</f>
        <v>0</v>
      </c>
      <c r="S253" s="177">
        <v>0</v>
      </c>
      <c r="T253" s="17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9" t="s">
        <v>126</v>
      </c>
      <c r="AT253" s="179" t="s">
        <v>122</v>
      </c>
      <c r="AU253" s="179" t="s">
        <v>84</v>
      </c>
      <c r="AY253" s="15" t="s">
        <v>119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5" t="s">
        <v>82</v>
      </c>
      <c r="BK253" s="180">
        <f>ROUND(I253*H253,2)</f>
        <v>0</v>
      </c>
      <c r="BL253" s="15" t="s">
        <v>126</v>
      </c>
      <c r="BM253" s="179" t="s">
        <v>688</v>
      </c>
    </row>
    <row r="254" s="2" customFormat="1">
      <c r="A254" s="34"/>
      <c r="B254" s="35"/>
      <c r="C254" s="34"/>
      <c r="D254" s="181" t="s">
        <v>128</v>
      </c>
      <c r="E254" s="34"/>
      <c r="F254" s="182" t="s">
        <v>689</v>
      </c>
      <c r="G254" s="34"/>
      <c r="H254" s="34"/>
      <c r="I254" s="183"/>
      <c r="J254" s="34"/>
      <c r="K254" s="34"/>
      <c r="L254" s="35"/>
      <c r="M254" s="184"/>
      <c r="N254" s="185"/>
      <c r="O254" s="73"/>
      <c r="P254" s="73"/>
      <c r="Q254" s="73"/>
      <c r="R254" s="73"/>
      <c r="S254" s="73"/>
      <c r="T254" s="7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5" t="s">
        <v>128</v>
      </c>
      <c r="AU254" s="15" t="s">
        <v>84</v>
      </c>
    </row>
    <row r="255" s="12" customFormat="1" ht="22.8" customHeight="1">
      <c r="A255" s="12"/>
      <c r="B255" s="154"/>
      <c r="C255" s="12"/>
      <c r="D255" s="155" t="s">
        <v>73</v>
      </c>
      <c r="E255" s="165" t="s">
        <v>690</v>
      </c>
      <c r="F255" s="165" t="s">
        <v>691</v>
      </c>
      <c r="G255" s="12"/>
      <c r="H255" s="12"/>
      <c r="I255" s="157"/>
      <c r="J255" s="166">
        <f>BK255</f>
        <v>0</v>
      </c>
      <c r="K255" s="12"/>
      <c r="L255" s="154"/>
      <c r="M255" s="159"/>
      <c r="N255" s="160"/>
      <c r="O255" s="160"/>
      <c r="P255" s="161">
        <f>SUM(P256:P267)</f>
        <v>0</v>
      </c>
      <c r="Q255" s="160"/>
      <c r="R255" s="161">
        <f>SUM(R256:R267)</f>
        <v>0</v>
      </c>
      <c r="S255" s="160"/>
      <c r="T255" s="162">
        <f>SUM(T256:T267)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55" t="s">
        <v>84</v>
      </c>
      <c r="AT255" s="163" t="s">
        <v>73</v>
      </c>
      <c r="AU255" s="163" t="s">
        <v>82</v>
      </c>
      <c r="AY255" s="155" t="s">
        <v>119</v>
      </c>
      <c r="BK255" s="164">
        <f>SUM(BK256:BK267)</f>
        <v>0</v>
      </c>
    </row>
    <row r="256" s="2" customFormat="1" ht="24.15" customHeight="1">
      <c r="A256" s="34"/>
      <c r="B256" s="167"/>
      <c r="C256" s="168" t="s">
        <v>373</v>
      </c>
      <c r="D256" s="168" t="s">
        <v>122</v>
      </c>
      <c r="E256" s="169" t="s">
        <v>692</v>
      </c>
      <c r="F256" s="170" t="s">
        <v>693</v>
      </c>
      <c r="G256" s="171" t="s">
        <v>139</v>
      </c>
      <c r="H256" s="172">
        <v>1</v>
      </c>
      <c r="I256" s="173"/>
      <c r="J256" s="174">
        <f>ROUND(I256*H256,2)</f>
        <v>0</v>
      </c>
      <c r="K256" s="170" t="s">
        <v>1</v>
      </c>
      <c r="L256" s="35"/>
      <c r="M256" s="175" t="s">
        <v>1</v>
      </c>
      <c r="N256" s="176" t="s">
        <v>39</v>
      </c>
      <c r="O256" s="73"/>
      <c r="P256" s="177">
        <f>O256*H256</f>
        <v>0</v>
      </c>
      <c r="Q256" s="177">
        <v>0</v>
      </c>
      <c r="R256" s="177">
        <f>Q256*H256</f>
        <v>0</v>
      </c>
      <c r="S256" s="177">
        <v>0</v>
      </c>
      <c r="T256" s="17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9" t="s">
        <v>126</v>
      </c>
      <c r="AT256" s="179" t="s">
        <v>122</v>
      </c>
      <c r="AU256" s="179" t="s">
        <v>84</v>
      </c>
      <c r="AY256" s="15" t="s">
        <v>119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5" t="s">
        <v>82</v>
      </c>
      <c r="BK256" s="180">
        <f>ROUND(I256*H256,2)</f>
        <v>0</v>
      </c>
      <c r="BL256" s="15" t="s">
        <v>126</v>
      </c>
      <c r="BM256" s="179" t="s">
        <v>694</v>
      </c>
    </row>
    <row r="257" s="2" customFormat="1">
      <c r="A257" s="34"/>
      <c r="B257" s="35"/>
      <c r="C257" s="34"/>
      <c r="D257" s="181" t="s">
        <v>128</v>
      </c>
      <c r="E257" s="34"/>
      <c r="F257" s="182" t="s">
        <v>693</v>
      </c>
      <c r="G257" s="34"/>
      <c r="H257" s="34"/>
      <c r="I257" s="183"/>
      <c r="J257" s="34"/>
      <c r="K257" s="34"/>
      <c r="L257" s="35"/>
      <c r="M257" s="184"/>
      <c r="N257" s="185"/>
      <c r="O257" s="73"/>
      <c r="P257" s="73"/>
      <c r="Q257" s="73"/>
      <c r="R257" s="73"/>
      <c r="S257" s="73"/>
      <c r="T257" s="7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5" t="s">
        <v>128</v>
      </c>
      <c r="AU257" s="15" t="s">
        <v>84</v>
      </c>
    </row>
    <row r="258" s="2" customFormat="1" ht="16.5" customHeight="1">
      <c r="A258" s="34"/>
      <c r="B258" s="167"/>
      <c r="C258" s="168" t="s">
        <v>380</v>
      </c>
      <c r="D258" s="168" t="s">
        <v>122</v>
      </c>
      <c r="E258" s="169" t="s">
        <v>695</v>
      </c>
      <c r="F258" s="170" t="s">
        <v>696</v>
      </c>
      <c r="G258" s="171" t="s">
        <v>139</v>
      </c>
      <c r="H258" s="172">
        <v>1</v>
      </c>
      <c r="I258" s="173"/>
      <c r="J258" s="174">
        <f>ROUND(I258*H258,2)</f>
        <v>0</v>
      </c>
      <c r="K258" s="170" t="s">
        <v>1</v>
      </c>
      <c r="L258" s="35"/>
      <c r="M258" s="175" t="s">
        <v>1</v>
      </c>
      <c r="N258" s="176" t="s">
        <v>39</v>
      </c>
      <c r="O258" s="73"/>
      <c r="P258" s="177">
        <f>O258*H258</f>
        <v>0</v>
      </c>
      <c r="Q258" s="177">
        <v>0</v>
      </c>
      <c r="R258" s="177">
        <f>Q258*H258</f>
        <v>0</v>
      </c>
      <c r="S258" s="177">
        <v>0</v>
      </c>
      <c r="T258" s="17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9" t="s">
        <v>126</v>
      </c>
      <c r="AT258" s="179" t="s">
        <v>122</v>
      </c>
      <c r="AU258" s="179" t="s">
        <v>84</v>
      </c>
      <c r="AY258" s="15" t="s">
        <v>119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15" t="s">
        <v>82</v>
      </c>
      <c r="BK258" s="180">
        <f>ROUND(I258*H258,2)</f>
        <v>0</v>
      </c>
      <c r="BL258" s="15" t="s">
        <v>126</v>
      </c>
      <c r="BM258" s="179" t="s">
        <v>697</v>
      </c>
    </row>
    <row r="259" s="2" customFormat="1">
      <c r="A259" s="34"/>
      <c r="B259" s="35"/>
      <c r="C259" s="34"/>
      <c r="D259" s="181" t="s">
        <v>128</v>
      </c>
      <c r="E259" s="34"/>
      <c r="F259" s="182" t="s">
        <v>696</v>
      </c>
      <c r="G259" s="34"/>
      <c r="H259" s="34"/>
      <c r="I259" s="183"/>
      <c r="J259" s="34"/>
      <c r="K259" s="34"/>
      <c r="L259" s="35"/>
      <c r="M259" s="184"/>
      <c r="N259" s="185"/>
      <c r="O259" s="73"/>
      <c r="P259" s="73"/>
      <c r="Q259" s="73"/>
      <c r="R259" s="73"/>
      <c r="S259" s="73"/>
      <c r="T259" s="7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5" t="s">
        <v>128</v>
      </c>
      <c r="AU259" s="15" t="s">
        <v>84</v>
      </c>
    </row>
    <row r="260" s="2" customFormat="1" ht="16.5" customHeight="1">
      <c r="A260" s="34"/>
      <c r="B260" s="167"/>
      <c r="C260" s="168" t="s">
        <v>275</v>
      </c>
      <c r="D260" s="168" t="s">
        <v>122</v>
      </c>
      <c r="E260" s="169" t="s">
        <v>698</v>
      </c>
      <c r="F260" s="170" t="s">
        <v>699</v>
      </c>
      <c r="G260" s="171" t="s">
        <v>139</v>
      </c>
      <c r="H260" s="172">
        <v>1</v>
      </c>
      <c r="I260" s="173"/>
      <c r="J260" s="174">
        <f>ROUND(I260*H260,2)</f>
        <v>0</v>
      </c>
      <c r="K260" s="170" t="s">
        <v>1</v>
      </c>
      <c r="L260" s="35"/>
      <c r="M260" s="175" t="s">
        <v>1</v>
      </c>
      <c r="N260" s="176" t="s">
        <v>39</v>
      </c>
      <c r="O260" s="73"/>
      <c r="P260" s="177">
        <f>O260*H260</f>
        <v>0</v>
      </c>
      <c r="Q260" s="177">
        <v>0</v>
      </c>
      <c r="R260" s="177">
        <f>Q260*H260</f>
        <v>0</v>
      </c>
      <c r="S260" s="177">
        <v>0</v>
      </c>
      <c r="T260" s="17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9" t="s">
        <v>126</v>
      </c>
      <c r="AT260" s="179" t="s">
        <v>122</v>
      </c>
      <c r="AU260" s="179" t="s">
        <v>84</v>
      </c>
      <c r="AY260" s="15" t="s">
        <v>119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5" t="s">
        <v>82</v>
      </c>
      <c r="BK260" s="180">
        <f>ROUND(I260*H260,2)</f>
        <v>0</v>
      </c>
      <c r="BL260" s="15" t="s">
        <v>126</v>
      </c>
      <c r="BM260" s="179" t="s">
        <v>700</v>
      </c>
    </row>
    <row r="261" s="2" customFormat="1">
      <c r="A261" s="34"/>
      <c r="B261" s="35"/>
      <c r="C261" s="34"/>
      <c r="D261" s="181" t="s">
        <v>128</v>
      </c>
      <c r="E261" s="34"/>
      <c r="F261" s="182" t="s">
        <v>699</v>
      </c>
      <c r="G261" s="34"/>
      <c r="H261" s="34"/>
      <c r="I261" s="183"/>
      <c r="J261" s="34"/>
      <c r="K261" s="34"/>
      <c r="L261" s="35"/>
      <c r="M261" s="184"/>
      <c r="N261" s="185"/>
      <c r="O261" s="73"/>
      <c r="P261" s="73"/>
      <c r="Q261" s="73"/>
      <c r="R261" s="73"/>
      <c r="S261" s="73"/>
      <c r="T261" s="7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5" t="s">
        <v>128</v>
      </c>
      <c r="AU261" s="15" t="s">
        <v>84</v>
      </c>
    </row>
    <row r="262" s="2" customFormat="1" ht="21.75" customHeight="1">
      <c r="A262" s="34"/>
      <c r="B262" s="167"/>
      <c r="C262" s="168" t="s">
        <v>387</v>
      </c>
      <c r="D262" s="168" t="s">
        <v>122</v>
      </c>
      <c r="E262" s="169" t="s">
        <v>701</v>
      </c>
      <c r="F262" s="170" t="s">
        <v>702</v>
      </c>
      <c r="G262" s="171" t="s">
        <v>139</v>
      </c>
      <c r="H262" s="172">
        <v>1</v>
      </c>
      <c r="I262" s="173"/>
      <c r="J262" s="174">
        <f>ROUND(I262*H262,2)</f>
        <v>0</v>
      </c>
      <c r="K262" s="170" t="s">
        <v>1</v>
      </c>
      <c r="L262" s="35"/>
      <c r="M262" s="175" t="s">
        <v>1</v>
      </c>
      <c r="N262" s="176" t="s">
        <v>39</v>
      </c>
      <c r="O262" s="73"/>
      <c r="P262" s="177">
        <f>O262*H262</f>
        <v>0</v>
      </c>
      <c r="Q262" s="177">
        <v>0</v>
      </c>
      <c r="R262" s="177">
        <f>Q262*H262</f>
        <v>0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126</v>
      </c>
      <c r="AT262" s="179" t="s">
        <v>122</v>
      </c>
      <c r="AU262" s="179" t="s">
        <v>84</v>
      </c>
      <c r="AY262" s="15" t="s">
        <v>119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5" t="s">
        <v>82</v>
      </c>
      <c r="BK262" s="180">
        <f>ROUND(I262*H262,2)</f>
        <v>0</v>
      </c>
      <c r="BL262" s="15" t="s">
        <v>126</v>
      </c>
      <c r="BM262" s="179" t="s">
        <v>703</v>
      </c>
    </row>
    <row r="263" s="2" customFormat="1">
      <c r="A263" s="34"/>
      <c r="B263" s="35"/>
      <c r="C263" s="34"/>
      <c r="D263" s="181" t="s">
        <v>128</v>
      </c>
      <c r="E263" s="34"/>
      <c r="F263" s="182" t="s">
        <v>702</v>
      </c>
      <c r="G263" s="34"/>
      <c r="H263" s="34"/>
      <c r="I263" s="183"/>
      <c r="J263" s="34"/>
      <c r="K263" s="34"/>
      <c r="L263" s="35"/>
      <c r="M263" s="184"/>
      <c r="N263" s="185"/>
      <c r="O263" s="73"/>
      <c r="P263" s="73"/>
      <c r="Q263" s="73"/>
      <c r="R263" s="73"/>
      <c r="S263" s="73"/>
      <c r="T263" s="7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5" t="s">
        <v>128</v>
      </c>
      <c r="AU263" s="15" t="s">
        <v>84</v>
      </c>
    </row>
    <row r="264" s="2" customFormat="1" ht="16.5" customHeight="1">
      <c r="A264" s="34"/>
      <c r="B264" s="167"/>
      <c r="C264" s="168" t="s">
        <v>280</v>
      </c>
      <c r="D264" s="168" t="s">
        <v>122</v>
      </c>
      <c r="E264" s="169" t="s">
        <v>704</v>
      </c>
      <c r="F264" s="170" t="s">
        <v>705</v>
      </c>
      <c r="G264" s="171" t="s">
        <v>139</v>
      </c>
      <c r="H264" s="172">
        <v>1</v>
      </c>
      <c r="I264" s="173"/>
      <c r="J264" s="174">
        <f>ROUND(I264*H264,2)</f>
        <v>0</v>
      </c>
      <c r="K264" s="170" t="s">
        <v>1</v>
      </c>
      <c r="L264" s="35"/>
      <c r="M264" s="175" t="s">
        <v>1</v>
      </c>
      <c r="N264" s="176" t="s">
        <v>39</v>
      </c>
      <c r="O264" s="73"/>
      <c r="P264" s="177">
        <f>O264*H264</f>
        <v>0</v>
      </c>
      <c r="Q264" s="177">
        <v>0</v>
      </c>
      <c r="R264" s="177">
        <f>Q264*H264</f>
        <v>0</v>
      </c>
      <c r="S264" s="177">
        <v>0</v>
      </c>
      <c r="T264" s="17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9" t="s">
        <v>126</v>
      </c>
      <c r="AT264" s="179" t="s">
        <v>122</v>
      </c>
      <c r="AU264" s="179" t="s">
        <v>84</v>
      </c>
      <c r="AY264" s="15" t="s">
        <v>119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5" t="s">
        <v>82</v>
      </c>
      <c r="BK264" s="180">
        <f>ROUND(I264*H264,2)</f>
        <v>0</v>
      </c>
      <c r="BL264" s="15" t="s">
        <v>126</v>
      </c>
      <c r="BM264" s="179" t="s">
        <v>706</v>
      </c>
    </row>
    <row r="265" s="2" customFormat="1">
      <c r="A265" s="34"/>
      <c r="B265" s="35"/>
      <c r="C265" s="34"/>
      <c r="D265" s="181" t="s">
        <v>128</v>
      </c>
      <c r="E265" s="34"/>
      <c r="F265" s="182" t="s">
        <v>705</v>
      </c>
      <c r="G265" s="34"/>
      <c r="H265" s="34"/>
      <c r="I265" s="183"/>
      <c r="J265" s="34"/>
      <c r="K265" s="34"/>
      <c r="L265" s="35"/>
      <c r="M265" s="184"/>
      <c r="N265" s="185"/>
      <c r="O265" s="73"/>
      <c r="P265" s="73"/>
      <c r="Q265" s="73"/>
      <c r="R265" s="73"/>
      <c r="S265" s="73"/>
      <c r="T265" s="7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5" t="s">
        <v>128</v>
      </c>
      <c r="AU265" s="15" t="s">
        <v>84</v>
      </c>
    </row>
    <row r="266" s="2" customFormat="1" ht="16.5" customHeight="1">
      <c r="A266" s="34"/>
      <c r="B266" s="167"/>
      <c r="C266" s="168" t="s">
        <v>395</v>
      </c>
      <c r="D266" s="168" t="s">
        <v>122</v>
      </c>
      <c r="E266" s="169" t="s">
        <v>707</v>
      </c>
      <c r="F266" s="170" t="s">
        <v>392</v>
      </c>
      <c r="G266" s="171" t="s">
        <v>393</v>
      </c>
      <c r="H266" s="172">
        <v>10</v>
      </c>
      <c r="I266" s="173"/>
      <c r="J266" s="174">
        <f>ROUND(I266*H266,2)</f>
        <v>0</v>
      </c>
      <c r="K266" s="170" t="s">
        <v>1</v>
      </c>
      <c r="L266" s="35"/>
      <c r="M266" s="175" t="s">
        <v>1</v>
      </c>
      <c r="N266" s="176" t="s">
        <v>39</v>
      </c>
      <c r="O266" s="73"/>
      <c r="P266" s="177">
        <f>O266*H266</f>
        <v>0</v>
      </c>
      <c r="Q266" s="177">
        <v>0</v>
      </c>
      <c r="R266" s="177">
        <f>Q266*H266</f>
        <v>0</v>
      </c>
      <c r="S266" s="177">
        <v>0</v>
      </c>
      <c r="T266" s="17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9" t="s">
        <v>126</v>
      </c>
      <c r="AT266" s="179" t="s">
        <v>122</v>
      </c>
      <c r="AU266" s="179" t="s">
        <v>84</v>
      </c>
      <c r="AY266" s="15" t="s">
        <v>119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5" t="s">
        <v>82</v>
      </c>
      <c r="BK266" s="180">
        <f>ROUND(I266*H266,2)</f>
        <v>0</v>
      </c>
      <c r="BL266" s="15" t="s">
        <v>126</v>
      </c>
      <c r="BM266" s="179" t="s">
        <v>708</v>
      </c>
    </row>
    <row r="267" s="2" customFormat="1">
      <c r="A267" s="34"/>
      <c r="B267" s="35"/>
      <c r="C267" s="34"/>
      <c r="D267" s="181" t="s">
        <v>128</v>
      </c>
      <c r="E267" s="34"/>
      <c r="F267" s="182" t="s">
        <v>392</v>
      </c>
      <c r="G267" s="34"/>
      <c r="H267" s="34"/>
      <c r="I267" s="183"/>
      <c r="J267" s="34"/>
      <c r="K267" s="34"/>
      <c r="L267" s="35"/>
      <c r="M267" s="184"/>
      <c r="N267" s="185"/>
      <c r="O267" s="73"/>
      <c r="P267" s="73"/>
      <c r="Q267" s="73"/>
      <c r="R267" s="73"/>
      <c r="S267" s="73"/>
      <c r="T267" s="7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5" t="s">
        <v>128</v>
      </c>
      <c r="AU267" s="15" t="s">
        <v>84</v>
      </c>
    </row>
    <row r="268" s="12" customFormat="1" ht="22.8" customHeight="1">
      <c r="A268" s="12"/>
      <c r="B268" s="154"/>
      <c r="C268" s="12"/>
      <c r="D268" s="155" t="s">
        <v>73</v>
      </c>
      <c r="E268" s="165" t="s">
        <v>154</v>
      </c>
      <c r="F268" s="165" t="s">
        <v>709</v>
      </c>
      <c r="G268" s="12"/>
      <c r="H268" s="12"/>
      <c r="I268" s="157"/>
      <c r="J268" s="166">
        <f>BK268</f>
        <v>0</v>
      </c>
      <c r="K268" s="12"/>
      <c r="L268" s="154"/>
      <c r="M268" s="159"/>
      <c r="N268" s="160"/>
      <c r="O268" s="160"/>
      <c r="P268" s="161">
        <f>SUM(P269:P294)</f>
        <v>0</v>
      </c>
      <c r="Q268" s="160"/>
      <c r="R268" s="161">
        <f>SUM(R269:R294)</f>
        <v>0</v>
      </c>
      <c r="S268" s="160"/>
      <c r="T268" s="162">
        <f>SUM(T269:T294)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55" t="s">
        <v>84</v>
      </c>
      <c r="AT268" s="163" t="s">
        <v>73</v>
      </c>
      <c r="AU268" s="163" t="s">
        <v>82</v>
      </c>
      <c r="AY268" s="155" t="s">
        <v>119</v>
      </c>
      <c r="BK268" s="164">
        <f>SUM(BK269:BK294)</f>
        <v>0</v>
      </c>
    </row>
    <row r="269" s="2" customFormat="1" ht="21.75" customHeight="1">
      <c r="A269" s="34"/>
      <c r="B269" s="167"/>
      <c r="C269" s="168" t="s">
        <v>284</v>
      </c>
      <c r="D269" s="168" t="s">
        <v>122</v>
      </c>
      <c r="E269" s="169" t="s">
        <v>710</v>
      </c>
      <c r="F269" s="170" t="s">
        <v>711</v>
      </c>
      <c r="G269" s="171" t="s">
        <v>139</v>
      </c>
      <c r="H269" s="172">
        <v>1</v>
      </c>
      <c r="I269" s="173"/>
      <c r="J269" s="174">
        <f>ROUND(I269*H269,2)</f>
        <v>0</v>
      </c>
      <c r="K269" s="170" t="s">
        <v>1</v>
      </c>
      <c r="L269" s="35"/>
      <c r="M269" s="175" t="s">
        <v>1</v>
      </c>
      <c r="N269" s="176" t="s">
        <v>39</v>
      </c>
      <c r="O269" s="73"/>
      <c r="P269" s="177">
        <f>O269*H269</f>
        <v>0</v>
      </c>
      <c r="Q269" s="177">
        <v>0</v>
      </c>
      <c r="R269" s="177">
        <f>Q269*H269</f>
        <v>0</v>
      </c>
      <c r="S269" s="177">
        <v>0</v>
      </c>
      <c r="T269" s="17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9" t="s">
        <v>126</v>
      </c>
      <c r="AT269" s="179" t="s">
        <v>122</v>
      </c>
      <c r="AU269" s="179" t="s">
        <v>84</v>
      </c>
      <c r="AY269" s="15" t="s">
        <v>119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5" t="s">
        <v>82</v>
      </c>
      <c r="BK269" s="180">
        <f>ROUND(I269*H269,2)</f>
        <v>0</v>
      </c>
      <c r="BL269" s="15" t="s">
        <v>126</v>
      </c>
      <c r="BM269" s="179" t="s">
        <v>712</v>
      </c>
    </row>
    <row r="270" s="2" customFormat="1">
      <c r="A270" s="34"/>
      <c r="B270" s="35"/>
      <c r="C270" s="34"/>
      <c r="D270" s="181" t="s">
        <v>128</v>
      </c>
      <c r="E270" s="34"/>
      <c r="F270" s="182" t="s">
        <v>713</v>
      </c>
      <c r="G270" s="34"/>
      <c r="H270" s="34"/>
      <c r="I270" s="183"/>
      <c r="J270" s="34"/>
      <c r="K270" s="34"/>
      <c r="L270" s="35"/>
      <c r="M270" s="184"/>
      <c r="N270" s="185"/>
      <c r="O270" s="73"/>
      <c r="P270" s="73"/>
      <c r="Q270" s="73"/>
      <c r="R270" s="73"/>
      <c r="S270" s="73"/>
      <c r="T270" s="7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5" t="s">
        <v>128</v>
      </c>
      <c r="AU270" s="15" t="s">
        <v>84</v>
      </c>
    </row>
    <row r="271" s="2" customFormat="1" ht="16.5" customHeight="1">
      <c r="A271" s="34"/>
      <c r="B271" s="167"/>
      <c r="C271" s="168" t="s">
        <v>402</v>
      </c>
      <c r="D271" s="168" t="s">
        <v>122</v>
      </c>
      <c r="E271" s="169" t="s">
        <v>714</v>
      </c>
      <c r="F271" s="170" t="s">
        <v>715</v>
      </c>
      <c r="G271" s="171" t="s">
        <v>139</v>
      </c>
      <c r="H271" s="172">
        <v>1</v>
      </c>
      <c r="I271" s="173"/>
      <c r="J271" s="174">
        <f>ROUND(I271*H271,2)</f>
        <v>0</v>
      </c>
      <c r="K271" s="170" t="s">
        <v>1</v>
      </c>
      <c r="L271" s="35"/>
      <c r="M271" s="175" t="s">
        <v>1</v>
      </c>
      <c r="N271" s="176" t="s">
        <v>39</v>
      </c>
      <c r="O271" s="73"/>
      <c r="P271" s="177">
        <f>O271*H271</f>
        <v>0</v>
      </c>
      <c r="Q271" s="177">
        <v>0</v>
      </c>
      <c r="R271" s="177">
        <f>Q271*H271</f>
        <v>0</v>
      </c>
      <c r="S271" s="177">
        <v>0</v>
      </c>
      <c r="T271" s="17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9" t="s">
        <v>126</v>
      </c>
      <c r="AT271" s="179" t="s">
        <v>122</v>
      </c>
      <c r="AU271" s="179" t="s">
        <v>84</v>
      </c>
      <c r="AY271" s="15" t="s">
        <v>119</v>
      </c>
      <c r="BE271" s="180">
        <f>IF(N271="základní",J271,0)</f>
        <v>0</v>
      </c>
      <c r="BF271" s="180">
        <f>IF(N271="snížená",J271,0)</f>
        <v>0</v>
      </c>
      <c r="BG271" s="180">
        <f>IF(N271="zákl. přenesená",J271,0)</f>
        <v>0</v>
      </c>
      <c r="BH271" s="180">
        <f>IF(N271="sníž. přenesená",J271,0)</f>
        <v>0</v>
      </c>
      <c r="BI271" s="180">
        <f>IF(N271="nulová",J271,0)</f>
        <v>0</v>
      </c>
      <c r="BJ271" s="15" t="s">
        <v>82</v>
      </c>
      <c r="BK271" s="180">
        <f>ROUND(I271*H271,2)</f>
        <v>0</v>
      </c>
      <c r="BL271" s="15" t="s">
        <v>126</v>
      </c>
      <c r="BM271" s="179" t="s">
        <v>716</v>
      </c>
    </row>
    <row r="272" s="2" customFormat="1">
      <c r="A272" s="34"/>
      <c r="B272" s="35"/>
      <c r="C272" s="34"/>
      <c r="D272" s="181" t="s">
        <v>128</v>
      </c>
      <c r="E272" s="34"/>
      <c r="F272" s="182" t="s">
        <v>717</v>
      </c>
      <c r="G272" s="34"/>
      <c r="H272" s="34"/>
      <c r="I272" s="183"/>
      <c r="J272" s="34"/>
      <c r="K272" s="34"/>
      <c r="L272" s="35"/>
      <c r="M272" s="184"/>
      <c r="N272" s="185"/>
      <c r="O272" s="73"/>
      <c r="P272" s="73"/>
      <c r="Q272" s="73"/>
      <c r="R272" s="73"/>
      <c r="S272" s="73"/>
      <c r="T272" s="7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5" t="s">
        <v>128</v>
      </c>
      <c r="AU272" s="15" t="s">
        <v>84</v>
      </c>
    </row>
    <row r="273" s="2" customFormat="1" ht="24.15" customHeight="1">
      <c r="A273" s="34"/>
      <c r="B273" s="167"/>
      <c r="C273" s="168" t="s">
        <v>289</v>
      </c>
      <c r="D273" s="168" t="s">
        <v>122</v>
      </c>
      <c r="E273" s="169" t="s">
        <v>718</v>
      </c>
      <c r="F273" s="170" t="s">
        <v>719</v>
      </c>
      <c r="G273" s="171" t="s">
        <v>139</v>
      </c>
      <c r="H273" s="172">
        <v>2</v>
      </c>
      <c r="I273" s="173"/>
      <c r="J273" s="174">
        <f>ROUND(I273*H273,2)</f>
        <v>0</v>
      </c>
      <c r="K273" s="170" t="s">
        <v>1</v>
      </c>
      <c r="L273" s="35"/>
      <c r="M273" s="175" t="s">
        <v>1</v>
      </c>
      <c r="N273" s="176" t="s">
        <v>39</v>
      </c>
      <c r="O273" s="73"/>
      <c r="P273" s="177">
        <f>O273*H273</f>
        <v>0</v>
      </c>
      <c r="Q273" s="177">
        <v>0</v>
      </c>
      <c r="R273" s="177">
        <f>Q273*H273</f>
        <v>0</v>
      </c>
      <c r="S273" s="177">
        <v>0</v>
      </c>
      <c r="T273" s="17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9" t="s">
        <v>126</v>
      </c>
      <c r="AT273" s="179" t="s">
        <v>122</v>
      </c>
      <c r="AU273" s="179" t="s">
        <v>84</v>
      </c>
      <c r="AY273" s="15" t="s">
        <v>119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15" t="s">
        <v>82</v>
      </c>
      <c r="BK273" s="180">
        <f>ROUND(I273*H273,2)</f>
        <v>0</v>
      </c>
      <c r="BL273" s="15" t="s">
        <v>126</v>
      </c>
      <c r="BM273" s="179" t="s">
        <v>720</v>
      </c>
    </row>
    <row r="274" s="2" customFormat="1">
      <c r="A274" s="34"/>
      <c r="B274" s="35"/>
      <c r="C274" s="34"/>
      <c r="D274" s="181" t="s">
        <v>128</v>
      </c>
      <c r="E274" s="34"/>
      <c r="F274" s="182" t="s">
        <v>719</v>
      </c>
      <c r="G274" s="34"/>
      <c r="H274" s="34"/>
      <c r="I274" s="183"/>
      <c r="J274" s="34"/>
      <c r="K274" s="34"/>
      <c r="L274" s="35"/>
      <c r="M274" s="184"/>
      <c r="N274" s="185"/>
      <c r="O274" s="73"/>
      <c r="P274" s="73"/>
      <c r="Q274" s="73"/>
      <c r="R274" s="73"/>
      <c r="S274" s="73"/>
      <c r="T274" s="7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5" t="s">
        <v>128</v>
      </c>
      <c r="AU274" s="15" t="s">
        <v>84</v>
      </c>
    </row>
    <row r="275" s="2" customFormat="1" ht="24.15" customHeight="1">
      <c r="A275" s="34"/>
      <c r="B275" s="167"/>
      <c r="C275" s="168" t="s">
        <v>409</v>
      </c>
      <c r="D275" s="168" t="s">
        <v>122</v>
      </c>
      <c r="E275" s="169" t="s">
        <v>721</v>
      </c>
      <c r="F275" s="170" t="s">
        <v>722</v>
      </c>
      <c r="G275" s="171" t="s">
        <v>139</v>
      </c>
      <c r="H275" s="172">
        <v>4</v>
      </c>
      <c r="I275" s="173"/>
      <c r="J275" s="174">
        <f>ROUND(I275*H275,2)</f>
        <v>0</v>
      </c>
      <c r="K275" s="170" t="s">
        <v>1</v>
      </c>
      <c r="L275" s="35"/>
      <c r="M275" s="175" t="s">
        <v>1</v>
      </c>
      <c r="N275" s="176" t="s">
        <v>39</v>
      </c>
      <c r="O275" s="73"/>
      <c r="P275" s="177">
        <f>O275*H275</f>
        <v>0</v>
      </c>
      <c r="Q275" s="177">
        <v>0</v>
      </c>
      <c r="R275" s="177">
        <f>Q275*H275</f>
        <v>0</v>
      </c>
      <c r="S275" s="177">
        <v>0</v>
      </c>
      <c r="T275" s="17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9" t="s">
        <v>126</v>
      </c>
      <c r="AT275" s="179" t="s">
        <v>122</v>
      </c>
      <c r="AU275" s="179" t="s">
        <v>84</v>
      </c>
      <c r="AY275" s="15" t="s">
        <v>119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15" t="s">
        <v>82</v>
      </c>
      <c r="BK275" s="180">
        <f>ROUND(I275*H275,2)</f>
        <v>0</v>
      </c>
      <c r="BL275" s="15" t="s">
        <v>126</v>
      </c>
      <c r="BM275" s="179" t="s">
        <v>723</v>
      </c>
    </row>
    <row r="276" s="2" customFormat="1">
      <c r="A276" s="34"/>
      <c r="B276" s="35"/>
      <c r="C276" s="34"/>
      <c r="D276" s="181" t="s">
        <v>128</v>
      </c>
      <c r="E276" s="34"/>
      <c r="F276" s="182" t="s">
        <v>722</v>
      </c>
      <c r="G276" s="34"/>
      <c r="H276" s="34"/>
      <c r="I276" s="183"/>
      <c r="J276" s="34"/>
      <c r="K276" s="34"/>
      <c r="L276" s="35"/>
      <c r="M276" s="184"/>
      <c r="N276" s="185"/>
      <c r="O276" s="73"/>
      <c r="P276" s="73"/>
      <c r="Q276" s="73"/>
      <c r="R276" s="73"/>
      <c r="S276" s="73"/>
      <c r="T276" s="7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5" t="s">
        <v>128</v>
      </c>
      <c r="AU276" s="15" t="s">
        <v>84</v>
      </c>
    </row>
    <row r="277" s="2" customFormat="1" ht="16.5" customHeight="1">
      <c r="A277" s="34"/>
      <c r="B277" s="167"/>
      <c r="C277" s="168" t="s">
        <v>293</v>
      </c>
      <c r="D277" s="168" t="s">
        <v>122</v>
      </c>
      <c r="E277" s="169" t="s">
        <v>724</v>
      </c>
      <c r="F277" s="170" t="s">
        <v>725</v>
      </c>
      <c r="G277" s="171" t="s">
        <v>139</v>
      </c>
      <c r="H277" s="172">
        <v>2</v>
      </c>
      <c r="I277" s="173"/>
      <c r="J277" s="174">
        <f>ROUND(I277*H277,2)</f>
        <v>0</v>
      </c>
      <c r="K277" s="170" t="s">
        <v>1</v>
      </c>
      <c r="L277" s="35"/>
      <c r="M277" s="175" t="s">
        <v>1</v>
      </c>
      <c r="N277" s="176" t="s">
        <v>39</v>
      </c>
      <c r="O277" s="73"/>
      <c r="P277" s="177">
        <f>O277*H277</f>
        <v>0</v>
      </c>
      <c r="Q277" s="177">
        <v>0</v>
      </c>
      <c r="R277" s="177">
        <f>Q277*H277</f>
        <v>0</v>
      </c>
      <c r="S277" s="177">
        <v>0</v>
      </c>
      <c r="T277" s="17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79" t="s">
        <v>126</v>
      </c>
      <c r="AT277" s="179" t="s">
        <v>122</v>
      </c>
      <c r="AU277" s="179" t="s">
        <v>84</v>
      </c>
      <c r="AY277" s="15" t="s">
        <v>119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5" t="s">
        <v>82</v>
      </c>
      <c r="BK277" s="180">
        <f>ROUND(I277*H277,2)</f>
        <v>0</v>
      </c>
      <c r="BL277" s="15" t="s">
        <v>126</v>
      </c>
      <c r="BM277" s="179" t="s">
        <v>726</v>
      </c>
    </row>
    <row r="278" s="2" customFormat="1">
      <c r="A278" s="34"/>
      <c r="B278" s="35"/>
      <c r="C278" s="34"/>
      <c r="D278" s="181" t="s">
        <v>128</v>
      </c>
      <c r="E278" s="34"/>
      <c r="F278" s="182" t="s">
        <v>725</v>
      </c>
      <c r="G278" s="34"/>
      <c r="H278" s="34"/>
      <c r="I278" s="183"/>
      <c r="J278" s="34"/>
      <c r="K278" s="34"/>
      <c r="L278" s="35"/>
      <c r="M278" s="184"/>
      <c r="N278" s="185"/>
      <c r="O278" s="73"/>
      <c r="P278" s="73"/>
      <c r="Q278" s="73"/>
      <c r="R278" s="73"/>
      <c r="S278" s="73"/>
      <c r="T278" s="74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5" t="s">
        <v>128</v>
      </c>
      <c r="AU278" s="15" t="s">
        <v>84</v>
      </c>
    </row>
    <row r="279" s="2" customFormat="1" ht="16.5" customHeight="1">
      <c r="A279" s="34"/>
      <c r="B279" s="167"/>
      <c r="C279" s="168" t="s">
        <v>416</v>
      </c>
      <c r="D279" s="168" t="s">
        <v>122</v>
      </c>
      <c r="E279" s="169" t="s">
        <v>727</v>
      </c>
      <c r="F279" s="170" t="s">
        <v>728</v>
      </c>
      <c r="G279" s="171" t="s">
        <v>139</v>
      </c>
      <c r="H279" s="172">
        <v>2</v>
      </c>
      <c r="I279" s="173"/>
      <c r="J279" s="174">
        <f>ROUND(I279*H279,2)</f>
        <v>0</v>
      </c>
      <c r="K279" s="170" t="s">
        <v>1</v>
      </c>
      <c r="L279" s="35"/>
      <c r="M279" s="175" t="s">
        <v>1</v>
      </c>
      <c r="N279" s="176" t="s">
        <v>39</v>
      </c>
      <c r="O279" s="73"/>
      <c r="P279" s="177">
        <f>O279*H279</f>
        <v>0</v>
      </c>
      <c r="Q279" s="177">
        <v>0</v>
      </c>
      <c r="R279" s="177">
        <f>Q279*H279</f>
        <v>0</v>
      </c>
      <c r="S279" s="177">
        <v>0</v>
      </c>
      <c r="T279" s="17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79" t="s">
        <v>126</v>
      </c>
      <c r="AT279" s="179" t="s">
        <v>122</v>
      </c>
      <c r="AU279" s="179" t="s">
        <v>84</v>
      </c>
      <c r="AY279" s="15" t="s">
        <v>119</v>
      </c>
      <c r="BE279" s="180">
        <f>IF(N279="základní",J279,0)</f>
        <v>0</v>
      </c>
      <c r="BF279" s="180">
        <f>IF(N279="snížená",J279,0)</f>
        <v>0</v>
      </c>
      <c r="BG279" s="180">
        <f>IF(N279="zákl. přenesená",J279,0)</f>
        <v>0</v>
      </c>
      <c r="BH279" s="180">
        <f>IF(N279="sníž. přenesená",J279,0)</f>
        <v>0</v>
      </c>
      <c r="BI279" s="180">
        <f>IF(N279="nulová",J279,0)</f>
        <v>0</v>
      </c>
      <c r="BJ279" s="15" t="s">
        <v>82</v>
      </c>
      <c r="BK279" s="180">
        <f>ROUND(I279*H279,2)</f>
        <v>0</v>
      </c>
      <c r="BL279" s="15" t="s">
        <v>126</v>
      </c>
      <c r="BM279" s="179" t="s">
        <v>729</v>
      </c>
    </row>
    <row r="280" s="2" customFormat="1">
      <c r="A280" s="34"/>
      <c r="B280" s="35"/>
      <c r="C280" s="34"/>
      <c r="D280" s="181" t="s">
        <v>128</v>
      </c>
      <c r="E280" s="34"/>
      <c r="F280" s="182" t="s">
        <v>728</v>
      </c>
      <c r="G280" s="34"/>
      <c r="H280" s="34"/>
      <c r="I280" s="183"/>
      <c r="J280" s="34"/>
      <c r="K280" s="34"/>
      <c r="L280" s="35"/>
      <c r="M280" s="184"/>
      <c r="N280" s="185"/>
      <c r="O280" s="73"/>
      <c r="P280" s="73"/>
      <c r="Q280" s="73"/>
      <c r="R280" s="73"/>
      <c r="S280" s="73"/>
      <c r="T280" s="7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5" t="s">
        <v>128</v>
      </c>
      <c r="AU280" s="15" t="s">
        <v>84</v>
      </c>
    </row>
    <row r="281" s="2" customFormat="1" ht="24.15" customHeight="1">
      <c r="A281" s="34"/>
      <c r="B281" s="167"/>
      <c r="C281" s="168" t="s">
        <v>298</v>
      </c>
      <c r="D281" s="168" t="s">
        <v>122</v>
      </c>
      <c r="E281" s="169" t="s">
        <v>730</v>
      </c>
      <c r="F281" s="170" t="s">
        <v>731</v>
      </c>
      <c r="G281" s="171" t="s">
        <v>732</v>
      </c>
      <c r="H281" s="172">
        <v>12</v>
      </c>
      <c r="I281" s="173"/>
      <c r="J281" s="174">
        <f>ROUND(I281*H281,2)</f>
        <v>0</v>
      </c>
      <c r="K281" s="170" t="s">
        <v>1</v>
      </c>
      <c r="L281" s="35"/>
      <c r="M281" s="175" t="s">
        <v>1</v>
      </c>
      <c r="N281" s="176" t="s">
        <v>39</v>
      </c>
      <c r="O281" s="73"/>
      <c r="P281" s="177">
        <f>O281*H281</f>
        <v>0</v>
      </c>
      <c r="Q281" s="177">
        <v>0</v>
      </c>
      <c r="R281" s="177">
        <f>Q281*H281</f>
        <v>0</v>
      </c>
      <c r="S281" s="177">
        <v>0</v>
      </c>
      <c r="T281" s="17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79" t="s">
        <v>126</v>
      </c>
      <c r="AT281" s="179" t="s">
        <v>122</v>
      </c>
      <c r="AU281" s="179" t="s">
        <v>84</v>
      </c>
      <c r="AY281" s="15" t="s">
        <v>119</v>
      </c>
      <c r="BE281" s="180">
        <f>IF(N281="základní",J281,0)</f>
        <v>0</v>
      </c>
      <c r="BF281" s="180">
        <f>IF(N281="snížená",J281,0)</f>
        <v>0</v>
      </c>
      <c r="BG281" s="180">
        <f>IF(N281="zákl. přenesená",J281,0)</f>
        <v>0</v>
      </c>
      <c r="BH281" s="180">
        <f>IF(N281="sníž. přenesená",J281,0)</f>
        <v>0</v>
      </c>
      <c r="BI281" s="180">
        <f>IF(N281="nulová",J281,0)</f>
        <v>0</v>
      </c>
      <c r="BJ281" s="15" t="s">
        <v>82</v>
      </c>
      <c r="BK281" s="180">
        <f>ROUND(I281*H281,2)</f>
        <v>0</v>
      </c>
      <c r="BL281" s="15" t="s">
        <v>126</v>
      </c>
      <c r="BM281" s="179" t="s">
        <v>733</v>
      </c>
    </row>
    <row r="282" s="2" customFormat="1">
      <c r="A282" s="34"/>
      <c r="B282" s="35"/>
      <c r="C282" s="34"/>
      <c r="D282" s="181" t="s">
        <v>128</v>
      </c>
      <c r="E282" s="34"/>
      <c r="F282" s="182" t="s">
        <v>734</v>
      </c>
      <c r="G282" s="34"/>
      <c r="H282" s="34"/>
      <c r="I282" s="183"/>
      <c r="J282" s="34"/>
      <c r="K282" s="34"/>
      <c r="L282" s="35"/>
      <c r="M282" s="184"/>
      <c r="N282" s="185"/>
      <c r="O282" s="73"/>
      <c r="P282" s="73"/>
      <c r="Q282" s="73"/>
      <c r="R282" s="73"/>
      <c r="S282" s="73"/>
      <c r="T282" s="7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5" t="s">
        <v>128</v>
      </c>
      <c r="AU282" s="15" t="s">
        <v>84</v>
      </c>
    </row>
    <row r="283" s="2" customFormat="1" ht="24.15" customHeight="1">
      <c r="A283" s="34"/>
      <c r="B283" s="167"/>
      <c r="C283" s="168" t="s">
        <v>425</v>
      </c>
      <c r="D283" s="168" t="s">
        <v>122</v>
      </c>
      <c r="E283" s="169" t="s">
        <v>735</v>
      </c>
      <c r="F283" s="170" t="s">
        <v>736</v>
      </c>
      <c r="G283" s="171" t="s">
        <v>732</v>
      </c>
      <c r="H283" s="172">
        <v>18</v>
      </c>
      <c r="I283" s="173"/>
      <c r="J283" s="174">
        <f>ROUND(I283*H283,2)</f>
        <v>0</v>
      </c>
      <c r="K283" s="170" t="s">
        <v>1</v>
      </c>
      <c r="L283" s="35"/>
      <c r="M283" s="175" t="s">
        <v>1</v>
      </c>
      <c r="N283" s="176" t="s">
        <v>39</v>
      </c>
      <c r="O283" s="73"/>
      <c r="P283" s="177">
        <f>O283*H283</f>
        <v>0</v>
      </c>
      <c r="Q283" s="177">
        <v>0</v>
      </c>
      <c r="R283" s="177">
        <f>Q283*H283</f>
        <v>0</v>
      </c>
      <c r="S283" s="177">
        <v>0</v>
      </c>
      <c r="T283" s="17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9" t="s">
        <v>126</v>
      </c>
      <c r="AT283" s="179" t="s">
        <v>122</v>
      </c>
      <c r="AU283" s="179" t="s">
        <v>84</v>
      </c>
      <c r="AY283" s="15" t="s">
        <v>119</v>
      </c>
      <c r="BE283" s="180">
        <f>IF(N283="základní",J283,0)</f>
        <v>0</v>
      </c>
      <c r="BF283" s="180">
        <f>IF(N283="snížená",J283,0)</f>
        <v>0</v>
      </c>
      <c r="BG283" s="180">
        <f>IF(N283="zákl. přenesená",J283,0)</f>
        <v>0</v>
      </c>
      <c r="BH283" s="180">
        <f>IF(N283="sníž. přenesená",J283,0)</f>
        <v>0</v>
      </c>
      <c r="BI283" s="180">
        <f>IF(N283="nulová",J283,0)</f>
        <v>0</v>
      </c>
      <c r="BJ283" s="15" t="s">
        <v>82</v>
      </c>
      <c r="BK283" s="180">
        <f>ROUND(I283*H283,2)</f>
        <v>0</v>
      </c>
      <c r="BL283" s="15" t="s">
        <v>126</v>
      </c>
      <c r="BM283" s="179" t="s">
        <v>737</v>
      </c>
    </row>
    <row r="284" s="2" customFormat="1">
      <c r="A284" s="34"/>
      <c r="B284" s="35"/>
      <c r="C284" s="34"/>
      <c r="D284" s="181" t="s">
        <v>128</v>
      </c>
      <c r="E284" s="34"/>
      <c r="F284" s="182" t="s">
        <v>738</v>
      </c>
      <c r="G284" s="34"/>
      <c r="H284" s="34"/>
      <c r="I284" s="183"/>
      <c r="J284" s="34"/>
      <c r="K284" s="34"/>
      <c r="L284" s="35"/>
      <c r="M284" s="184"/>
      <c r="N284" s="185"/>
      <c r="O284" s="73"/>
      <c r="P284" s="73"/>
      <c r="Q284" s="73"/>
      <c r="R284" s="73"/>
      <c r="S284" s="73"/>
      <c r="T284" s="7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5" t="s">
        <v>128</v>
      </c>
      <c r="AU284" s="15" t="s">
        <v>84</v>
      </c>
    </row>
    <row r="285" s="2" customFormat="1" ht="16.5" customHeight="1">
      <c r="A285" s="34"/>
      <c r="B285" s="167"/>
      <c r="C285" s="168" t="s">
        <v>302</v>
      </c>
      <c r="D285" s="168" t="s">
        <v>122</v>
      </c>
      <c r="E285" s="169" t="s">
        <v>739</v>
      </c>
      <c r="F285" s="170" t="s">
        <v>740</v>
      </c>
      <c r="G285" s="171" t="s">
        <v>139</v>
      </c>
      <c r="H285" s="172">
        <v>1</v>
      </c>
      <c r="I285" s="173"/>
      <c r="J285" s="174">
        <f>ROUND(I285*H285,2)</f>
        <v>0</v>
      </c>
      <c r="K285" s="170" t="s">
        <v>1</v>
      </c>
      <c r="L285" s="35"/>
      <c r="M285" s="175" t="s">
        <v>1</v>
      </c>
      <c r="N285" s="176" t="s">
        <v>39</v>
      </c>
      <c r="O285" s="73"/>
      <c r="P285" s="177">
        <f>O285*H285</f>
        <v>0</v>
      </c>
      <c r="Q285" s="177">
        <v>0</v>
      </c>
      <c r="R285" s="177">
        <f>Q285*H285</f>
        <v>0</v>
      </c>
      <c r="S285" s="177">
        <v>0</v>
      </c>
      <c r="T285" s="17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79" t="s">
        <v>126</v>
      </c>
      <c r="AT285" s="179" t="s">
        <v>122</v>
      </c>
      <c r="AU285" s="179" t="s">
        <v>84</v>
      </c>
      <c r="AY285" s="15" t="s">
        <v>119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15" t="s">
        <v>82</v>
      </c>
      <c r="BK285" s="180">
        <f>ROUND(I285*H285,2)</f>
        <v>0</v>
      </c>
      <c r="BL285" s="15" t="s">
        <v>126</v>
      </c>
      <c r="BM285" s="179" t="s">
        <v>741</v>
      </c>
    </row>
    <row r="286" s="2" customFormat="1">
      <c r="A286" s="34"/>
      <c r="B286" s="35"/>
      <c r="C286" s="34"/>
      <c r="D286" s="181" t="s">
        <v>128</v>
      </c>
      <c r="E286" s="34"/>
      <c r="F286" s="182" t="s">
        <v>740</v>
      </c>
      <c r="G286" s="34"/>
      <c r="H286" s="34"/>
      <c r="I286" s="183"/>
      <c r="J286" s="34"/>
      <c r="K286" s="34"/>
      <c r="L286" s="35"/>
      <c r="M286" s="184"/>
      <c r="N286" s="185"/>
      <c r="O286" s="73"/>
      <c r="P286" s="73"/>
      <c r="Q286" s="73"/>
      <c r="R286" s="73"/>
      <c r="S286" s="73"/>
      <c r="T286" s="74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5" t="s">
        <v>128</v>
      </c>
      <c r="AU286" s="15" t="s">
        <v>84</v>
      </c>
    </row>
    <row r="287" s="2" customFormat="1" ht="16.5" customHeight="1">
      <c r="A287" s="34"/>
      <c r="B287" s="167"/>
      <c r="C287" s="168" t="s">
        <v>439</v>
      </c>
      <c r="D287" s="168" t="s">
        <v>122</v>
      </c>
      <c r="E287" s="169" t="s">
        <v>742</v>
      </c>
      <c r="F287" s="170" t="s">
        <v>743</v>
      </c>
      <c r="G287" s="171" t="s">
        <v>744</v>
      </c>
      <c r="H287" s="172">
        <v>15</v>
      </c>
      <c r="I287" s="173"/>
      <c r="J287" s="174">
        <f>ROUND(I287*H287,2)</f>
        <v>0</v>
      </c>
      <c r="K287" s="170" t="s">
        <v>1</v>
      </c>
      <c r="L287" s="35"/>
      <c r="M287" s="175" t="s">
        <v>1</v>
      </c>
      <c r="N287" s="176" t="s">
        <v>39</v>
      </c>
      <c r="O287" s="73"/>
      <c r="P287" s="177">
        <f>O287*H287</f>
        <v>0</v>
      </c>
      <c r="Q287" s="177">
        <v>0</v>
      </c>
      <c r="R287" s="177">
        <f>Q287*H287</f>
        <v>0</v>
      </c>
      <c r="S287" s="177">
        <v>0</v>
      </c>
      <c r="T287" s="17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79" t="s">
        <v>126</v>
      </c>
      <c r="AT287" s="179" t="s">
        <v>122</v>
      </c>
      <c r="AU287" s="179" t="s">
        <v>84</v>
      </c>
      <c r="AY287" s="15" t="s">
        <v>119</v>
      </c>
      <c r="BE287" s="180">
        <f>IF(N287="základní",J287,0)</f>
        <v>0</v>
      </c>
      <c r="BF287" s="180">
        <f>IF(N287="snížená",J287,0)</f>
        <v>0</v>
      </c>
      <c r="BG287" s="180">
        <f>IF(N287="zákl. přenesená",J287,0)</f>
        <v>0</v>
      </c>
      <c r="BH287" s="180">
        <f>IF(N287="sníž. přenesená",J287,0)</f>
        <v>0</v>
      </c>
      <c r="BI287" s="180">
        <f>IF(N287="nulová",J287,0)</f>
        <v>0</v>
      </c>
      <c r="BJ287" s="15" t="s">
        <v>82</v>
      </c>
      <c r="BK287" s="180">
        <f>ROUND(I287*H287,2)</f>
        <v>0</v>
      </c>
      <c r="BL287" s="15" t="s">
        <v>126</v>
      </c>
      <c r="BM287" s="179" t="s">
        <v>745</v>
      </c>
    </row>
    <row r="288" s="2" customFormat="1">
      <c r="A288" s="34"/>
      <c r="B288" s="35"/>
      <c r="C288" s="34"/>
      <c r="D288" s="181" t="s">
        <v>128</v>
      </c>
      <c r="E288" s="34"/>
      <c r="F288" s="182" t="s">
        <v>743</v>
      </c>
      <c r="G288" s="34"/>
      <c r="H288" s="34"/>
      <c r="I288" s="183"/>
      <c r="J288" s="34"/>
      <c r="K288" s="34"/>
      <c r="L288" s="35"/>
      <c r="M288" s="184"/>
      <c r="N288" s="185"/>
      <c r="O288" s="73"/>
      <c r="P288" s="73"/>
      <c r="Q288" s="73"/>
      <c r="R288" s="73"/>
      <c r="S288" s="73"/>
      <c r="T288" s="74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5" t="s">
        <v>128</v>
      </c>
      <c r="AU288" s="15" t="s">
        <v>84</v>
      </c>
    </row>
    <row r="289" s="2" customFormat="1" ht="16.5" customHeight="1">
      <c r="A289" s="34"/>
      <c r="B289" s="167"/>
      <c r="C289" s="168" t="s">
        <v>307</v>
      </c>
      <c r="D289" s="168" t="s">
        <v>122</v>
      </c>
      <c r="E289" s="169" t="s">
        <v>746</v>
      </c>
      <c r="F289" s="170" t="s">
        <v>747</v>
      </c>
      <c r="G289" s="171" t="s">
        <v>139</v>
      </c>
      <c r="H289" s="172">
        <v>2</v>
      </c>
      <c r="I289" s="173"/>
      <c r="J289" s="174">
        <f>ROUND(I289*H289,2)</f>
        <v>0</v>
      </c>
      <c r="K289" s="170" t="s">
        <v>1</v>
      </c>
      <c r="L289" s="35"/>
      <c r="M289" s="175" t="s">
        <v>1</v>
      </c>
      <c r="N289" s="176" t="s">
        <v>39</v>
      </c>
      <c r="O289" s="73"/>
      <c r="P289" s="177">
        <f>O289*H289</f>
        <v>0</v>
      </c>
      <c r="Q289" s="177">
        <v>0</v>
      </c>
      <c r="R289" s="177">
        <f>Q289*H289</f>
        <v>0</v>
      </c>
      <c r="S289" s="177">
        <v>0</v>
      </c>
      <c r="T289" s="17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79" t="s">
        <v>126</v>
      </c>
      <c r="AT289" s="179" t="s">
        <v>122</v>
      </c>
      <c r="AU289" s="179" t="s">
        <v>84</v>
      </c>
      <c r="AY289" s="15" t="s">
        <v>119</v>
      </c>
      <c r="BE289" s="180">
        <f>IF(N289="základní",J289,0)</f>
        <v>0</v>
      </c>
      <c r="BF289" s="180">
        <f>IF(N289="snížená",J289,0)</f>
        <v>0</v>
      </c>
      <c r="BG289" s="180">
        <f>IF(N289="zákl. přenesená",J289,0)</f>
        <v>0</v>
      </c>
      <c r="BH289" s="180">
        <f>IF(N289="sníž. přenesená",J289,0)</f>
        <v>0</v>
      </c>
      <c r="BI289" s="180">
        <f>IF(N289="nulová",J289,0)</f>
        <v>0</v>
      </c>
      <c r="BJ289" s="15" t="s">
        <v>82</v>
      </c>
      <c r="BK289" s="180">
        <f>ROUND(I289*H289,2)</f>
        <v>0</v>
      </c>
      <c r="BL289" s="15" t="s">
        <v>126</v>
      </c>
      <c r="BM289" s="179" t="s">
        <v>748</v>
      </c>
    </row>
    <row r="290" s="2" customFormat="1">
      <c r="A290" s="34"/>
      <c r="B290" s="35"/>
      <c r="C290" s="34"/>
      <c r="D290" s="181" t="s">
        <v>128</v>
      </c>
      <c r="E290" s="34"/>
      <c r="F290" s="182" t="s">
        <v>747</v>
      </c>
      <c r="G290" s="34"/>
      <c r="H290" s="34"/>
      <c r="I290" s="183"/>
      <c r="J290" s="34"/>
      <c r="K290" s="34"/>
      <c r="L290" s="35"/>
      <c r="M290" s="184"/>
      <c r="N290" s="185"/>
      <c r="O290" s="73"/>
      <c r="P290" s="73"/>
      <c r="Q290" s="73"/>
      <c r="R290" s="73"/>
      <c r="S290" s="73"/>
      <c r="T290" s="7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5" t="s">
        <v>128</v>
      </c>
      <c r="AU290" s="15" t="s">
        <v>84</v>
      </c>
    </row>
    <row r="291" s="2" customFormat="1" ht="24.15" customHeight="1">
      <c r="A291" s="34"/>
      <c r="B291" s="167"/>
      <c r="C291" s="168" t="s">
        <v>749</v>
      </c>
      <c r="D291" s="168" t="s">
        <v>122</v>
      </c>
      <c r="E291" s="169" t="s">
        <v>750</v>
      </c>
      <c r="F291" s="170" t="s">
        <v>751</v>
      </c>
      <c r="G291" s="171" t="s">
        <v>139</v>
      </c>
      <c r="H291" s="172">
        <v>1</v>
      </c>
      <c r="I291" s="173"/>
      <c r="J291" s="174">
        <f>ROUND(I291*H291,2)</f>
        <v>0</v>
      </c>
      <c r="K291" s="170" t="s">
        <v>1</v>
      </c>
      <c r="L291" s="35"/>
      <c r="M291" s="175" t="s">
        <v>1</v>
      </c>
      <c r="N291" s="176" t="s">
        <v>39</v>
      </c>
      <c r="O291" s="73"/>
      <c r="P291" s="177">
        <f>O291*H291</f>
        <v>0</v>
      </c>
      <c r="Q291" s="177">
        <v>0</v>
      </c>
      <c r="R291" s="177">
        <f>Q291*H291</f>
        <v>0</v>
      </c>
      <c r="S291" s="177">
        <v>0</v>
      </c>
      <c r="T291" s="17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9" t="s">
        <v>126</v>
      </c>
      <c r="AT291" s="179" t="s">
        <v>122</v>
      </c>
      <c r="AU291" s="179" t="s">
        <v>84</v>
      </c>
      <c r="AY291" s="15" t="s">
        <v>119</v>
      </c>
      <c r="BE291" s="180">
        <f>IF(N291="základní",J291,0)</f>
        <v>0</v>
      </c>
      <c r="BF291" s="180">
        <f>IF(N291="snížená",J291,0)</f>
        <v>0</v>
      </c>
      <c r="BG291" s="180">
        <f>IF(N291="zákl. přenesená",J291,0)</f>
        <v>0</v>
      </c>
      <c r="BH291" s="180">
        <f>IF(N291="sníž. přenesená",J291,0)</f>
        <v>0</v>
      </c>
      <c r="BI291" s="180">
        <f>IF(N291="nulová",J291,0)</f>
        <v>0</v>
      </c>
      <c r="BJ291" s="15" t="s">
        <v>82</v>
      </c>
      <c r="BK291" s="180">
        <f>ROUND(I291*H291,2)</f>
        <v>0</v>
      </c>
      <c r="BL291" s="15" t="s">
        <v>126</v>
      </c>
      <c r="BM291" s="179" t="s">
        <v>752</v>
      </c>
    </row>
    <row r="292" s="2" customFormat="1">
      <c r="A292" s="34"/>
      <c r="B292" s="35"/>
      <c r="C292" s="34"/>
      <c r="D292" s="181" t="s">
        <v>128</v>
      </c>
      <c r="E292" s="34"/>
      <c r="F292" s="182" t="s">
        <v>753</v>
      </c>
      <c r="G292" s="34"/>
      <c r="H292" s="34"/>
      <c r="I292" s="183"/>
      <c r="J292" s="34"/>
      <c r="K292" s="34"/>
      <c r="L292" s="35"/>
      <c r="M292" s="184"/>
      <c r="N292" s="185"/>
      <c r="O292" s="73"/>
      <c r="P292" s="73"/>
      <c r="Q292" s="73"/>
      <c r="R292" s="73"/>
      <c r="S292" s="73"/>
      <c r="T292" s="74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5" t="s">
        <v>128</v>
      </c>
      <c r="AU292" s="15" t="s">
        <v>84</v>
      </c>
    </row>
    <row r="293" s="2" customFormat="1" ht="24.15" customHeight="1">
      <c r="A293" s="34"/>
      <c r="B293" s="167"/>
      <c r="C293" s="168" t="s">
        <v>311</v>
      </c>
      <c r="D293" s="168" t="s">
        <v>122</v>
      </c>
      <c r="E293" s="169" t="s">
        <v>374</v>
      </c>
      <c r="F293" s="170" t="s">
        <v>375</v>
      </c>
      <c r="G293" s="171" t="s">
        <v>150</v>
      </c>
      <c r="H293" s="186"/>
      <c r="I293" s="173"/>
      <c r="J293" s="174">
        <f>ROUND(I293*H293,2)</f>
        <v>0</v>
      </c>
      <c r="K293" s="170" t="s">
        <v>151</v>
      </c>
      <c r="L293" s="35"/>
      <c r="M293" s="175" t="s">
        <v>1</v>
      </c>
      <c r="N293" s="176" t="s">
        <v>39</v>
      </c>
      <c r="O293" s="73"/>
      <c r="P293" s="177">
        <f>O293*H293</f>
        <v>0</v>
      </c>
      <c r="Q293" s="177">
        <v>0</v>
      </c>
      <c r="R293" s="177">
        <f>Q293*H293</f>
        <v>0</v>
      </c>
      <c r="S293" s="177">
        <v>0</v>
      </c>
      <c r="T293" s="17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79" t="s">
        <v>126</v>
      </c>
      <c r="AT293" s="179" t="s">
        <v>122</v>
      </c>
      <c r="AU293" s="179" t="s">
        <v>84</v>
      </c>
      <c r="AY293" s="15" t="s">
        <v>119</v>
      </c>
      <c r="BE293" s="180">
        <f>IF(N293="základní",J293,0)</f>
        <v>0</v>
      </c>
      <c r="BF293" s="180">
        <f>IF(N293="snížená",J293,0)</f>
        <v>0</v>
      </c>
      <c r="BG293" s="180">
        <f>IF(N293="zákl. přenesená",J293,0)</f>
        <v>0</v>
      </c>
      <c r="BH293" s="180">
        <f>IF(N293="sníž. přenesená",J293,0)</f>
        <v>0</v>
      </c>
      <c r="BI293" s="180">
        <f>IF(N293="nulová",J293,0)</f>
        <v>0</v>
      </c>
      <c r="BJ293" s="15" t="s">
        <v>82</v>
      </c>
      <c r="BK293" s="180">
        <f>ROUND(I293*H293,2)</f>
        <v>0</v>
      </c>
      <c r="BL293" s="15" t="s">
        <v>126</v>
      </c>
      <c r="BM293" s="179" t="s">
        <v>754</v>
      </c>
    </row>
    <row r="294" s="2" customFormat="1">
      <c r="A294" s="34"/>
      <c r="B294" s="35"/>
      <c r="C294" s="34"/>
      <c r="D294" s="181" t="s">
        <v>128</v>
      </c>
      <c r="E294" s="34"/>
      <c r="F294" s="182" t="s">
        <v>377</v>
      </c>
      <c r="G294" s="34"/>
      <c r="H294" s="34"/>
      <c r="I294" s="183"/>
      <c r="J294" s="34"/>
      <c r="K294" s="34"/>
      <c r="L294" s="35"/>
      <c r="M294" s="184"/>
      <c r="N294" s="185"/>
      <c r="O294" s="73"/>
      <c r="P294" s="73"/>
      <c r="Q294" s="73"/>
      <c r="R294" s="73"/>
      <c r="S294" s="73"/>
      <c r="T294" s="74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5" t="s">
        <v>128</v>
      </c>
      <c r="AU294" s="15" t="s">
        <v>84</v>
      </c>
    </row>
    <row r="295" s="12" customFormat="1" ht="25.92" customHeight="1">
      <c r="A295" s="12"/>
      <c r="B295" s="154"/>
      <c r="C295" s="12"/>
      <c r="D295" s="155" t="s">
        <v>73</v>
      </c>
      <c r="E295" s="156" t="s">
        <v>423</v>
      </c>
      <c r="F295" s="156" t="s">
        <v>424</v>
      </c>
      <c r="G295" s="12"/>
      <c r="H295" s="12"/>
      <c r="I295" s="157"/>
      <c r="J295" s="158">
        <f>BK295</f>
        <v>0</v>
      </c>
      <c r="K295" s="12"/>
      <c r="L295" s="154"/>
      <c r="M295" s="159"/>
      <c r="N295" s="160"/>
      <c r="O295" s="160"/>
      <c r="P295" s="161">
        <f>SUM(P296:P299)</f>
        <v>0</v>
      </c>
      <c r="Q295" s="160"/>
      <c r="R295" s="161">
        <f>SUM(R296:R299)</f>
        <v>0</v>
      </c>
      <c r="S295" s="160"/>
      <c r="T295" s="162">
        <f>SUM(T296:T299)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55" t="s">
        <v>136</v>
      </c>
      <c r="AT295" s="163" t="s">
        <v>73</v>
      </c>
      <c r="AU295" s="163" t="s">
        <v>74</v>
      </c>
      <c r="AY295" s="155" t="s">
        <v>119</v>
      </c>
      <c r="BK295" s="164">
        <f>SUM(BK296:BK299)</f>
        <v>0</v>
      </c>
    </row>
    <row r="296" s="2" customFormat="1" ht="16.5" customHeight="1">
      <c r="A296" s="34"/>
      <c r="B296" s="167"/>
      <c r="C296" s="168" t="s">
        <v>755</v>
      </c>
      <c r="D296" s="168" t="s">
        <v>122</v>
      </c>
      <c r="E296" s="169" t="s">
        <v>756</v>
      </c>
      <c r="F296" s="170" t="s">
        <v>757</v>
      </c>
      <c r="G296" s="171" t="s">
        <v>393</v>
      </c>
      <c r="H296" s="172">
        <v>20</v>
      </c>
      <c r="I296" s="173"/>
      <c r="J296" s="174">
        <f>ROUND(I296*H296,2)</f>
        <v>0</v>
      </c>
      <c r="K296" s="170" t="s">
        <v>151</v>
      </c>
      <c r="L296" s="35"/>
      <c r="M296" s="175" t="s">
        <v>1</v>
      </c>
      <c r="N296" s="176" t="s">
        <v>39</v>
      </c>
      <c r="O296" s="73"/>
      <c r="P296" s="177">
        <f>O296*H296</f>
        <v>0</v>
      </c>
      <c r="Q296" s="177">
        <v>0</v>
      </c>
      <c r="R296" s="177">
        <f>Q296*H296</f>
        <v>0</v>
      </c>
      <c r="S296" s="177">
        <v>0</v>
      </c>
      <c r="T296" s="17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79" t="s">
        <v>428</v>
      </c>
      <c r="AT296" s="179" t="s">
        <v>122</v>
      </c>
      <c r="AU296" s="179" t="s">
        <v>82</v>
      </c>
      <c r="AY296" s="15" t="s">
        <v>119</v>
      </c>
      <c r="BE296" s="180">
        <f>IF(N296="základní",J296,0)</f>
        <v>0</v>
      </c>
      <c r="BF296" s="180">
        <f>IF(N296="snížená",J296,0)</f>
        <v>0</v>
      </c>
      <c r="BG296" s="180">
        <f>IF(N296="zákl. přenesená",J296,0)</f>
        <v>0</v>
      </c>
      <c r="BH296" s="180">
        <f>IF(N296="sníž. přenesená",J296,0)</f>
        <v>0</v>
      </c>
      <c r="BI296" s="180">
        <f>IF(N296="nulová",J296,0)</f>
        <v>0</v>
      </c>
      <c r="BJ296" s="15" t="s">
        <v>82</v>
      </c>
      <c r="BK296" s="180">
        <f>ROUND(I296*H296,2)</f>
        <v>0</v>
      </c>
      <c r="BL296" s="15" t="s">
        <v>428</v>
      </c>
      <c r="BM296" s="179" t="s">
        <v>758</v>
      </c>
    </row>
    <row r="297" s="2" customFormat="1">
      <c r="A297" s="34"/>
      <c r="B297" s="35"/>
      <c r="C297" s="34"/>
      <c r="D297" s="181" t="s">
        <v>128</v>
      </c>
      <c r="E297" s="34"/>
      <c r="F297" s="182" t="s">
        <v>759</v>
      </c>
      <c r="G297" s="34"/>
      <c r="H297" s="34"/>
      <c r="I297" s="183"/>
      <c r="J297" s="34"/>
      <c r="K297" s="34"/>
      <c r="L297" s="35"/>
      <c r="M297" s="184"/>
      <c r="N297" s="185"/>
      <c r="O297" s="73"/>
      <c r="P297" s="73"/>
      <c r="Q297" s="73"/>
      <c r="R297" s="73"/>
      <c r="S297" s="73"/>
      <c r="T297" s="74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5" t="s">
        <v>128</v>
      </c>
      <c r="AU297" s="15" t="s">
        <v>82</v>
      </c>
    </row>
    <row r="298" s="2" customFormat="1" ht="24.15" customHeight="1">
      <c r="A298" s="34"/>
      <c r="B298" s="167"/>
      <c r="C298" s="168" t="s">
        <v>316</v>
      </c>
      <c r="D298" s="168" t="s">
        <v>122</v>
      </c>
      <c r="E298" s="169" t="s">
        <v>426</v>
      </c>
      <c r="F298" s="170" t="s">
        <v>427</v>
      </c>
      <c r="G298" s="171" t="s">
        <v>393</v>
      </c>
      <c r="H298" s="172">
        <v>60</v>
      </c>
      <c r="I298" s="173"/>
      <c r="J298" s="174">
        <f>ROUND(I298*H298,2)</f>
        <v>0</v>
      </c>
      <c r="K298" s="170" t="s">
        <v>151</v>
      </c>
      <c r="L298" s="35"/>
      <c r="M298" s="175" t="s">
        <v>1</v>
      </c>
      <c r="N298" s="176" t="s">
        <v>39</v>
      </c>
      <c r="O298" s="73"/>
      <c r="P298" s="177">
        <f>O298*H298</f>
        <v>0</v>
      </c>
      <c r="Q298" s="177">
        <v>0</v>
      </c>
      <c r="R298" s="177">
        <f>Q298*H298</f>
        <v>0</v>
      </c>
      <c r="S298" s="177">
        <v>0</v>
      </c>
      <c r="T298" s="17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79" t="s">
        <v>428</v>
      </c>
      <c r="AT298" s="179" t="s">
        <v>122</v>
      </c>
      <c r="AU298" s="179" t="s">
        <v>82</v>
      </c>
      <c r="AY298" s="15" t="s">
        <v>119</v>
      </c>
      <c r="BE298" s="180">
        <f>IF(N298="základní",J298,0)</f>
        <v>0</v>
      </c>
      <c r="BF298" s="180">
        <f>IF(N298="snížená",J298,0)</f>
        <v>0</v>
      </c>
      <c r="BG298" s="180">
        <f>IF(N298="zákl. přenesená",J298,0)</f>
        <v>0</v>
      </c>
      <c r="BH298" s="180">
        <f>IF(N298="sníž. přenesená",J298,0)</f>
        <v>0</v>
      </c>
      <c r="BI298" s="180">
        <f>IF(N298="nulová",J298,0)</f>
        <v>0</v>
      </c>
      <c r="BJ298" s="15" t="s">
        <v>82</v>
      </c>
      <c r="BK298" s="180">
        <f>ROUND(I298*H298,2)</f>
        <v>0</v>
      </c>
      <c r="BL298" s="15" t="s">
        <v>428</v>
      </c>
      <c r="BM298" s="179" t="s">
        <v>760</v>
      </c>
    </row>
    <row r="299" s="2" customFormat="1">
      <c r="A299" s="34"/>
      <c r="B299" s="35"/>
      <c r="C299" s="34"/>
      <c r="D299" s="181" t="s">
        <v>128</v>
      </c>
      <c r="E299" s="34"/>
      <c r="F299" s="182" t="s">
        <v>430</v>
      </c>
      <c r="G299" s="34"/>
      <c r="H299" s="34"/>
      <c r="I299" s="183"/>
      <c r="J299" s="34"/>
      <c r="K299" s="34"/>
      <c r="L299" s="35"/>
      <c r="M299" s="184"/>
      <c r="N299" s="185"/>
      <c r="O299" s="73"/>
      <c r="P299" s="73"/>
      <c r="Q299" s="73"/>
      <c r="R299" s="73"/>
      <c r="S299" s="73"/>
      <c r="T299" s="74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5" t="s">
        <v>128</v>
      </c>
      <c r="AU299" s="15" t="s">
        <v>82</v>
      </c>
    </row>
    <row r="300" s="12" customFormat="1" ht="25.92" customHeight="1">
      <c r="A300" s="12"/>
      <c r="B300" s="154"/>
      <c r="C300" s="12"/>
      <c r="D300" s="155" t="s">
        <v>73</v>
      </c>
      <c r="E300" s="156" t="s">
        <v>435</v>
      </c>
      <c r="F300" s="156" t="s">
        <v>436</v>
      </c>
      <c r="G300" s="12"/>
      <c r="H300" s="12"/>
      <c r="I300" s="157"/>
      <c r="J300" s="158">
        <f>BK300</f>
        <v>0</v>
      </c>
      <c r="K300" s="12"/>
      <c r="L300" s="154"/>
      <c r="M300" s="159"/>
      <c r="N300" s="160"/>
      <c r="O300" s="160"/>
      <c r="P300" s="161">
        <f>P301+P306</f>
        <v>0</v>
      </c>
      <c r="Q300" s="160"/>
      <c r="R300" s="161">
        <f>R301+R306</f>
        <v>0</v>
      </c>
      <c r="S300" s="160"/>
      <c r="T300" s="162">
        <f>T301+T306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55" t="s">
        <v>142</v>
      </c>
      <c r="AT300" s="163" t="s">
        <v>73</v>
      </c>
      <c r="AU300" s="163" t="s">
        <v>74</v>
      </c>
      <c r="AY300" s="155" t="s">
        <v>119</v>
      </c>
      <c r="BK300" s="164">
        <f>BK301+BK306</f>
        <v>0</v>
      </c>
    </row>
    <row r="301" s="12" customFormat="1" ht="22.8" customHeight="1">
      <c r="A301" s="12"/>
      <c r="B301" s="154"/>
      <c r="C301" s="12"/>
      <c r="D301" s="155" t="s">
        <v>73</v>
      </c>
      <c r="E301" s="165" t="s">
        <v>437</v>
      </c>
      <c r="F301" s="165" t="s">
        <v>438</v>
      </c>
      <c r="G301" s="12"/>
      <c r="H301" s="12"/>
      <c r="I301" s="157"/>
      <c r="J301" s="166">
        <f>BK301</f>
        <v>0</v>
      </c>
      <c r="K301" s="12"/>
      <c r="L301" s="154"/>
      <c r="M301" s="159"/>
      <c r="N301" s="160"/>
      <c r="O301" s="160"/>
      <c r="P301" s="161">
        <f>SUM(P302:P305)</f>
        <v>0</v>
      </c>
      <c r="Q301" s="160"/>
      <c r="R301" s="161">
        <f>SUM(R302:R305)</f>
        <v>0</v>
      </c>
      <c r="S301" s="160"/>
      <c r="T301" s="162">
        <f>SUM(T302:T305)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55" t="s">
        <v>142</v>
      </c>
      <c r="AT301" s="163" t="s">
        <v>73</v>
      </c>
      <c r="AU301" s="163" t="s">
        <v>82</v>
      </c>
      <c r="AY301" s="155" t="s">
        <v>119</v>
      </c>
      <c r="BK301" s="164">
        <f>SUM(BK302:BK305)</f>
        <v>0</v>
      </c>
    </row>
    <row r="302" s="2" customFormat="1" ht="24.15" customHeight="1">
      <c r="A302" s="34"/>
      <c r="B302" s="167"/>
      <c r="C302" s="168" t="s">
        <v>761</v>
      </c>
      <c r="D302" s="168" t="s">
        <v>122</v>
      </c>
      <c r="E302" s="169" t="s">
        <v>440</v>
      </c>
      <c r="F302" s="170" t="s">
        <v>762</v>
      </c>
      <c r="G302" s="171" t="s">
        <v>442</v>
      </c>
      <c r="H302" s="172">
        <v>1</v>
      </c>
      <c r="I302" s="173"/>
      <c r="J302" s="174">
        <f>ROUND(I302*H302,2)</f>
        <v>0</v>
      </c>
      <c r="K302" s="170" t="s">
        <v>151</v>
      </c>
      <c r="L302" s="35"/>
      <c r="M302" s="175" t="s">
        <v>1</v>
      </c>
      <c r="N302" s="176" t="s">
        <v>39</v>
      </c>
      <c r="O302" s="73"/>
      <c r="P302" s="177">
        <f>O302*H302</f>
        <v>0</v>
      </c>
      <c r="Q302" s="177">
        <v>0</v>
      </c>
      <c r="R302" s="177">
        <f>Q302*H302</f>
        <v>0</v>
      </c>
      <c r="S302" s="177">
        <v>0</v>
      </c>
      <c r="T302" s="17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79" t="s">
        <v>443</v>
      </c>
      <c r="AT302" s="179" t="s">
        <v>122</v>
      </c>
      <c r="AU302" s="179" t="s">
        <v>84</v>
      </c>
      <c r="AY302" s="15" t="s">
        <v>119</v>
      </c>
      <c r="BE302" s="180">
        <f>IF(N302="základní",J302,0)</f>
        <v>0</v>
      </c>
      <c r="BF302" s="180">
        <f>IF(N302="snížená",J302,0)</f>
        <v>0</v>
      </c>
      <c r="BG302" s="180">
        <f>IF(N302="zákl. přenesená",J302,0)</f>
        <v>0</v>
      </c>
      <c r="BH302" s="180">
        <f>IF(N302="sníž. přenesená",J302,0)</f>
        <v>0</v>
      </c>
      <c r="BI302" s="180">
        <f>IF(N302="nulová",J302,0)</f>
        <v>0</v>
      </c>
      <c r="BJ302" s="15" t="s">
        <v>82</v>
      </c>
      <c r="BK302" s="180">
        <f>ROUND(I302*H302,2)</f>
        <v>0</v>
      </c>
      <c r="BL302" s="15" t="s">
        <v>443</v>
      </c>
      <c r="BM302" s="179" t="s">
        <v>763</v>
      </c>
    </row>
    <row r="303" s="2" customFormat="1">
      <c r="A303" s="34"/>
      <c r="B303" s="35"/>
      <c r="C303" s="34"/>
      <c r="D303" s="181" t="s">
        <v>128</v>
      </c>
      <c r="E303" s="34"/>
      <c r="F303" s="182" t="s">
        <v>762</v>
      </c>
      <c r="G303" s="34"/>
      <c r="H303" s="34"/>
      <c r="I303" s="183"/>
      <c r="J303" s="34"/>
      <c r="K303" s="34"/>
      <c r="L303" s="35"/>
      <c r="M303" s="184"/>
      <c r="N303" s="185"/>
      <c r="O303" s="73"/>
      <c r="P303" s="73"/>
      <c r="Q303" s="73"/>
      <c r="R303" s="73"/>
      <c r="S303" s="73"/>
      <c r="T303" s="74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5" t="s">
        <v>128</v>
      </c>
      <c r="AU303" s="15" t="s">
        <v>84</v>
      </c>
    </row>
    <row r="304" s="2" customFormat="1" ht="16.5" customHeight="1">
      <c r="A304" s="34"/>
      <c r="B304" s="167"/>
      <c r="C304" s="168" t="s">
        <v>320</v>
      </c>
      <c r="D304" s="168" t="s">
        <v>122</v>
      </c>
      <c r="E304" s="169" t="s">
        <v>445</v>
      </c>
      <c r="F304" s="170" t="s">
        <v>446</v>
      </c>
      <c r="G304" s="171" t="s">
        <v>442</v>
      </c>
      <c r="H304" s="172">
        <v>1</v>
      </c>
      <c r="I304" s="173"/>
      <c r="J304" s="174">
        <f>ROUND(I304*H304,2)</f>
        <v>0</v>
      </c>
      <c r="K304" s="170" t="s">
        <v>151</v>
      </c>
      <c r="L304" s="35"/>
      <c r="M304" s="175" t="s">
        <v>1</v>
      </c>
      <c r="N304" s="176" t="s">
        <v>39</v>
      </c>
      <c r="O304" s="73"/>
      <c r="P304" s="177">
        <f>O304*H304</f>
        <v>0</v>
      </c>
      <c r="Q304" s="177">
        <v>0</v>
      </c>
      <c r="R304" s="177">
        <f>Q304*H304</f>
        <v>0</v>
      </c>
      <c r="S304" s="177">
        <v>0</v>
      </c>
      <c r="T304" s="17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79" t="s">
        <v>443</v>
      </c>
      <c r="AT304" s="179" t="s">
        <v>122</v>
      </c>
      <c r="AU304" s="179" t="s">
        <v>84</v>
      </c>
      <c r="AY304" s="15" t="s">
        <v>119</v>
      </c>
      <c r="BE304" s="180">
        <f>IF(N304="základní",J304,0)</f>
        <v>0</v>
      </c>
      <c r="BF304" s="180">
        <f>IF(N304="snížená",J304,0)</f>
        <v>0</v>
      </c>
      <c r="BG304" s="180">
        <f>IF(N304="zákl. přenesená",J304,0)</f>
        <v>0</v>
      </c>
      <c r="BH304" s="180">
        <f>IF(N304="sníž. přenesená",J304,0)</f>
        <v>0</v>
      </c>
      <c r="BI304" s="180">
        <f>IF(N304="nulová",J304,0)</f>
        <v>0</v>
      </c>
      <c r="BJ304" s="15" t="s">
        <v>82</v>
      </c>
      <c r="BK304" s="180">
        <f>ROUND(I304*H304,2)</f>
        <v>0</v>
      </c>
      <c r="BL304" s="15" t="s">
        <v>443</v>
      </c>
      <c r="BM304" s="179" t="s">
        <v>764</v>
      </c>
    </row>
    <row r="305" s="2" customFormat="1">
      <c r="A305" s="34"/>
      <c r="B305" s="35"/>
      <c r="C305" s="34"/>
      <c r="D305" s="181" t="s">
        <v>128</v>
      </c>
      <c r="E305" s="34"/>
      <c r="F305" s="182" t="s">
        <v>446</v>
      </c>
      <c r="G305" s="34"/>
      <c r="H305" s="34"/>
      <c r="I305" s="183"/>
      <c r="J305" s="34"/>
      <c r="K305" s="34"/>
      <c r="L305" s="35"/>
      <c r="M305" s="184"/>
      <c r="N305" s="185"/>
      <c r="O305" s="73"/>
      <c r="P305" s="73"/>
      <c r="Q305" s="73"/>
      <c r="R305" s="73"/>
      <c r="S305" s="73"/>
      <c r="T305" s="74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5" t="s">
        <v>128</v>
      </c>
      <c r="AU305" s="15" t="s">
        <v>84</v>
      </c>
    </row>
    <row r="306" s="12" customFormat="1" ht="22.8" customHeight="1">
      <c r="A306" s="12"/>
      <c r="B306" s="154"/>
      <c r="C306" s="12"/>
      <c r="D306" s="155" t="s">
        <v>73</v>
      </c>
      <c r="E306" s="165" t="s">
        <v>765</v>
      </c>
      <c r="F306" s="165" t="s">
        <v>766</v>
      </c>
      <c r="G306" s="12"/>
      <c r="H306" s="12"/>
      <c r="I306" s="157"/>
      <c r="J306" s="166">
        <f>BK306</f>
        <v>0</v>
      </c>
      <c r="K306" s="12"/>
      <c r="L306" s="154"/>
      <c r="M306" s="159"/>
      <c r="N306" s="160"/>
      <c r="O306" s="160"/>
      <c r="P306" s="161">
        <f>SUM(P307:P308)</f>
        <v>0</v>
      </c>
      <c r="Q306" s="160"/>
      <c r="R306" s="161">
        <f>SUM(R307:R308)</f>
        <v>0</v>
      </c>
      <c r="S306" s="160"/>
      <c r="T306" s="162">
        <f>SUM(T307:T308)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55" t="s">
        <v>142</v>
      </c>
      <c r="AT306" s="163" t="s">
        <v>73</v>
      </c>
      <c r="AU306" s="163" t="s">
        <v>82</v>
      </c>
      <c r="AY306" s="155" t="s">
        <v>119</v>
      </c>
      <c r="BK306" s="164">
        <f>SUM(BK307:BK308)</f>
        <v>0</v>
      </c>
    </row>
    <row r="307" s="2" customFormat="1" ht="16.5" customHeight="1">
      <c r="A307" s="34"/>
      <c r="B307" s="167"/>
      <c r="C307" s="168" t="s">
        <v>767</v>
      </c>
      <c r="D307" s="168" t="s">
        <v>122</v>
      </c>
      <c r="E307" s="169" t="s">
        <v>768</v>
      </c>
      <c r="F307" s="170" t="s">
        <v>769</v>
      </c>
      <c r="G307" s="171" t="s">
        <v>442</v>
      </c>
      <c r="H307" s="172">
        <v>1</v>
      </c>
      <c r="I307" s="173"/>
      <c r="J307" s="174">
        <f>ROUND(I307*H307,2)</f>
        <v>0</v>
      </c>
      <c r="K307" s="170" t="s">
        <v>151</v>
      </c>
      <c r="L307" s="35"/>
      <c r="M307" s="175" t="s">
        <v>1</v>
      </c>
      <c r="N307" s="176" t="s">
        <v>39</v>
      </c>
      <c r="O307" s="73"/>
      <c r="P307" s="177">
        <f>O307*H307</f>
        <v>0</v>
      </c>
      <c r="Q307" s="177">
        <v>0</v>
      </c>
      <c r="R307" s="177">
        <f>Q307*H307</f>
        <v>0</v>
      </c>
      <c r="S307" s="177">
        <v>0</v>
      </c>
      <c r="T307" s="17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79" t="s">
        <v>443</v>
      </c>
      <c r="AT307" s="179" t="s">
        <v>122</v>
      </c>
      <c r="AU307" s="179" t="s">
        <v>84</v>
      </c>
      <c r="AY307" s="15" t="s">
        <v>119</v>
      </c>
      <c r="BE307" s="180">
        <f>IF(N307="základní",J307,0)</f>
        <v>0</v>
      </c>
      <c r="BF307" s="180">
        <f>IF(N307="snížená",J307,0)</f>
        <v>0</v>
      </c>
      <c r="BG307" s="180">
        <f>IF(N307="zákl. přenesená",J307,0)</f>
        <v>0</v>
      </c>
      <c r="BH307" s="180">
        <f>IF(N307="sníž. přenesená",J307,0)</f>
        <v>0</v>
      </c>
      <c r="BI307" s="180">
        <f>IF(N307="nulová",J307,0)</f>
        <v>0</v>
      </c>
      <c r="BJ307" s="15" t="s">
        <v>82</v>
      </c>
      <c r="BK307" s="180">
        <f>ROUND(I307*H307,2)</f>
        <v>0</v>
      </c>
      <c r="BL307" s="15" t="s">
        <v>443</v>
      </c>
      <c r="BM307" s="179" t="s">
        <v>770</v>
      </c>
    </row>
    <row r="308" s="2" customFormat="1">
      <c r="A308" s="34"/>
      <c r="B308" s="35"/>
      <c r="C308" s="34"/>
      <c r="D308" s="181" t="s">
        <v>128</v>
      </c>
      <c r="E308" s="34"/>
      <c r="F308" s="182" t="s">
        <v>769</v>
      </c>
      <c r="G308" s="34"/>
      <c r="H308" s="34"/>
      <c r="I308" s="183"/>
      <c r="J308" s="34"/>
      <c r="K308" s="34"/>
      <c r="L308" s="35"/>
      <c r="M308" s="197"/>
      <c r="N308" s="198"/>
      <c r="O308" s="199"/>
      <c r="P308" s="199"/>
      <c r="Q308" s="199"/>
      <c r="R308" s="199"/>
      <c r="S308" s="199"/>
      <c r="T308" s="200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5" t="s">
        <v>128</v>
      </c>
      <c r="AU308" s="15" t="s">
        <v>84</v>
      </c>
    </row>
    <row r="309" s="2" customFormat="1" ht="6.96" customHeight="1">
      <c r="A309" s="34"/>
      <c r="B309" s="56"/>
      <c r="C309" s="57"/>
      <c r="D309" s="57"/>
      <c r="E309" s="57"/>
      <c r="F309" s="57"/>
      <c r="G309" s="57"/>
      <c r="H309" s="57"/>
      <c r="I309" s="57"/>
      <c r="J309" s="57"/>
      <c r="K309" s="57"/>
      <c r="L309" s="35"/>
      <c r="M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</row>
  </sheetData>
  <autoFilter ref="C128:K30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DESKTOP-CGQ0O1C\Tomáš</dc:creator>
  <cp:lastModifiedBy>DESKTOP-CGQ0O1C\Tomáš</cp:lastModifiedBy>
  <dcterms:created xsi:type="dcterms:W3CDTF">2021-12-02T12:00:28Z</dcterms:created>
  <dcterms:modified xsi:type="dcterms:W3CDTF">2021-12-02T12:00:30Z</dcterms:modified>
</cp:coreProperties>
</file>